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１" sheetId="1" r:id="rId1"/>
    <sheet name="２" sheetId="2" r:id="rId2"/>
  </sheets>
  <definedNames>
    <definedName name="_xlnm.Print_Area" localSheetId="0">'１'!$B$2:$T$34</definedName>
    <definedName name="_xlnm.Print_Area" localSheetId="1">'２'!$B$2:$Q$41</definedName>
  </definedNames>
  <calcPr fullCalcOnLoad="1"/>
</workbook>
</file>

<file path=xl/sharedStrings.xml><?xml version="1.0" encoding="utf-8"?>
<sst xmlns="http://schemas.openxmlformats.org/spreadsheetml/2006/main" count="209" uniqueCount="118">
  <si>
    <t>工事名</t>
  </si>
  <si>
    <t>打設場所</t>
  </si>
  <si>
    <t>打設年月日</t>
  </si>
  <si>
    <t>天気・気温</t>
  </si>
  <si>
    <t>コンクリート工場名</t>
  </si>
  <si>
    <t>標準運搬時間</t>
  </si>
  <si>
    <t>コンクリートの性能</t>
  </si>
  <si>
    <t>設計基準強度</t>
  </si>
  <si>
    <t>空気量</t>
  </si>
  <si>
    <t>スランプ</t>
  </si>
  <si>
    <t>粗骨材の最大寸法</t>
  </si>
  <si>
    <t>呼び強度</t>
  </si>
  <si>
    <t>コンクリートの打設</t>
  </si>
  <si>
    <t>打設量</t>
  </si>
  <si>
    <t>計画</t>
  </si>
  <si>
    <t>実施</t>
  </si>
  <si>
    <t>運搬機械</t>
  </si>
  <si>
    <t>機種</t>
  </si>
  <si>
    <t>台数</t>
  </si>
  <si>
    <t>締固め方法</t>
  </si>
  <si>
    <t>統括責任者</t>
  </si>
  <si>
    <t>作業責任者</t>
  </si>
  <si>
    <t>生コン誘導</t>
  </si>
  <si>
    <t>コンクリート工</t>
  </si>
  <si>
    <t>流し口</t>
  </si>
  <si>
    <t>バイブ</t>
  </si>
  <si>
    <t>たたき</t>
  </si>
  <si>
    <t>圧送工</t>
  </si>
  <si>
    <t>左官工</t>
  </si>
  <si>
    <t>鉄筋工</t>
  </si>
  <si>
    <t>型枠工</t>
  </si>
  <si>
    <t>電工</t>
  </si>
  <si>
    <t>配管工</t>
  </si>
  <si>
    <t>打設方法</t>
  </si>
  <si>
    <t>回数</t>
  </si>
  <si>
    <t>塩分測定</t>
  </si>
  <si>
    <t>①</t>
  </si>
  <si>
    <t>②</t>
  </si>
  <si>
    <t>③</t>
  </si>
  <si>
    <t>支保工取外し</t>
  </si>
  <si>
    <t>型枠取外し</t>
  </si>
  <si>
    <t>合計</t>
  </si>
  <si>
    <t>打設注意事項</t>
  </si>
  <si>
    <r>
      <t>ｍ</t>
    </r>
    <r>
      <rPr>
        <vertAlign val="superscript"/>
        <sz val="11"/>
        <color indexed="8"/>
        <rFont val="ＭＳ Ｐゴシック"/>
        <family val="3"/>
      </rPr>
      <t>3</t>
    </r>
  </si>
  <si>
    <t>コンクリート打設計画及び報告書</t>
  </si>
  <si>
    <t>打設箇所</t>
  </si>
  <si>
    <t>全体予定数量</t>
  </si>
  <si>
    <t>昼食</t>
  </si>
  <si>
    <t>打設完了時間</t>
  </si>
  <si>
    <t>打設工区１</t>
  </si>
  <si>
    <t>打設工区２</t>
  </si>
  <si>
    <t>予定</t>
  </si>
  <si>
    <t>④</t>
  </si>
  <si>
    <t>⑤</t>
  </si>
  <si>
    <t>⑥</t>
  </si>
  <si>
    <t>⑧</t>
  </si>
  <si>
    <t>⑦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</si>
  <si>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</si>
  <si>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</si>
  <si>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</si>
  <si>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</si>
  <si>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</si>
  <si>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</si>
  <si>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</si>
  <si>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</si>
  <si>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</si>
  <si>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</si>
  <si>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</si>
  <si>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</si>
  <si>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計</t>
  </si>
  <si>
    <t>予定数量</t>
  </si>
  <si>
    <t>打設
番号</t>
  </si>
  <si>
    <t>予定打込み
完了時間</t>
  </si>
  <si>
    <t>実施打込み
完了時間</t>
  </si>
  <si>
    <t>予定時間比較</t>
  </si>
  <si>
    <t>開始時間（午前）</t>
  </si>
  <si>
    <t>全体実施数量</t>
  </si>
  <si>
    <t>開始時間（午後）</t>
  </si>
  <si>
    <t>開始時間（午後）</t>
  </si>
  <si>
    <t>開始</t>
  </si>
  <si>
    <t>所要時間（分）</t>
  </si>
  <si>
    <t>調合管理強度の管理試験</t>
  </si>
  <si>
    <t>構造体コンクリート強度の推定試験</t>
  </si>
  <si>
    <t>１回目</t>
  </si>
  <si>
    <t>２回目</t>
  </si>
  <si>
    <r>
      <t>ｋg/ｍ</t>
    </r>
    <r>
      <rPr>
        <vertAlign val="superscript"/>
        <sz val="11"/>
        <color indexed="8"/>
        <rFont val="ＭＳ Ｐゴシック"/>
        <family val="3"/>
      </rPr>
      <t>3</t>
    </r>
  </si>
  <si>
    <t>スランプ(cm)</t>
  </si>
  <si>
    <t>空気量(％)</t>
  </si>
  <si>
    <t>CON温度(℃)</t>
  </si>
  <si>
    <t>外気温度(℃)</t>
  </si>
  <si>
    <t>試験供試体(本)</t>
  </si>
  <si>
    <t>材齢28日</t>
  </si>
  <si>
    <t>材齢28日を超え91日以内</t>
  </si>
  <si>
    <t>基準値</t>
  </si>
  <si>
    <r>
      <t>0.30kg/ｍ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以下</t>
    </r>
  </si>
  <si>
    <t>Ｓ８以上18以下　±2.5</t>
  </si>
  <si>
    <t>±1.5％</t>
  </si>
  <si>
    <t>作業人員（人）</t>
  </si>
  <si>
    <t>高周波バイブレーターΦ50　４台</t>
  </si>
  <si>
    <t>ブーム付きコンクリートポンプ車</t>
  </si>
  <si>
    <t>２台</t>
  </si>
  <si>
    <t>30分</t>
  </si>
  <si>
    <t>基礎</t>
  </si>
  <si>
    <r>
      <t>27N/mm</t>
    </r>
    <r>
      <rPr>
        <vertAlign val="superscript"/>
        <sz val="10"/>
        <color indexed="8"/>
        <rFont val="ＭＳ ゴシック"/>
        <family val="3"/>
      </rPr>
      <t>2</t>
    </r>
  </si>
  <si>
    <r>
      <t>30N/mm</t>
    </r>
    <r>
      <rPr>
        <vertAlign val="superscript"/>
        <sz val="10"/>
        <color indexed="8"/>
        <rFont val="ＭＳ ゴシック"/>
        <family val="3"/>
      </rPr>
      <t>2</t>
    </r>
  </si>
  <si>
    <t>25mm</t>
  </si>
  <si>
    <t>15cm</t>
  </si>
  <si>
    <t>型枠振動機（型式：　　）　４台</t>
  </si>
  <si>
    <t>タンパー（型式：　　）　３台</t>
  </si>
  <si>
    <t>図面等張り付け
（誘導員配置、ポンプ車・運搬車配置、運搬車待機所、運搬車搬出入路）</t>
  </si>
  <si>
    <t>図面等張り付け
（平面図、断面図、打設順序・予定時刻）</t>
  </si>
  <si>
    <t>※打設工区ごとに作成すること　</t>
  </si>
  <si>
    <t>　コンクリートポンプ車に運搬車２台付けできない場合は、その付け替えにかかる時間を考慮すること</t>
  </si>
  <si>
    <t>打設開始時間
（午前）</t>
  </si>
  <si>
    <t>打設開始時間
（午後）</t>
  </si>
  <si>
    <t>打設開始時間
（午前）</t>
  </si>
  <si>
    <r>
      <t>ｍ</t>
    </r>
    <r>
      <rPr>
        <vertAlign val="superscript"/>
        <sz val="9"/>
        <color indexed="8"/>
        <rFont val="ＭＳ Ｐゴシック"/>
        <family val="3"/>
      </rPr>
      <t>3</t>
    </r>
  </si>
  <si>
    <r>
      <t>ｍ</t>
    </r>
    <r>
      <rPr>
        <vertAlign val="superscript"/>
        <sz val="9"/>
        <color indexed="8"/>
        <rFont val="ＭＳ ゴシック"/>
        <family val="3"/>
      </rPr>
      <t>3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</si>
</sst>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\(#,###.0\)"/>
    <numFmt numFmtId="178" formatCode="0.0000_);[Red]\(0.0000\)"/>
    <numFmt numFmtId="179" formatCode="0.00000_);[Red]\(0.00000\)"/>
    <numFmt numFmtId="180" formatCode="#,##0_);\(#,##0\)"/>
    <numFmt numFmtId="181" formatCode="#,##0.00_);\(#,##0.00\)"/>
  </numFmts>
  <fonts count="56">
    <font>
      <sz val="11"/>
      <color theme="1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vertAlign val="superscript"/>
      <sz val="10"/>
      <color indexed="8"/>
      <name val="ＭＳ ゴシック"/>
      <family val="3"/>
    </font>
    <font>
      <vertAlign val="superscript"/>
      <sz val="9"/>
      <color indexed="8"/>
      <name val="ＭＳ Ｐゴシック"/>
      <family val="3"/>
    </font>
    <font>
      <vertAlign val="superscript"/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b/>
      <sz val="12"/>
      <color theme="1"/>
      <name val="ＭＳ ゴシック"/>
      <family val="3"/>
    </font>
    <font>
      <b/>
      <sz val="12"/>
      <color theme="1"/>
      <name val="Calibri"/>
      <family val="3"/>
    </font>
    <font>
      <b/>
      <sz val="10"/>
      <color theme="1"/>
      <name val="ＭＳ ゴシック"/>
      <family val="3"/>
    </font>
    <font>
      <b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hair"/>
      <bottom style="hair"/>
    </border>
    <border>
      <left style="thin"/>
      <right/>
      <top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thin"/>
      <bottom style="medium"/>
    </border>
    <border>
      <left/>
      <right/>
      <top style="hair"/>
      <bottom/>
    </border>
    <border>
      <left style="thin"/>
      <right/>
      <top style="hair"/>
      <bottom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dotted"/>
      <bottom style="dotted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 style="hair"/>
      <bottom style="medium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hair"/>
      <top/>
      <bottom style="medium"/>
    </border>
    <border>
      <left style="hair"/>
      <right style="thin"/>
      <top style="thin"/>
      <bottom/>
    </border>
    <border>
      <left style="hair"/>
      <right style="thin"/>
      <top style="hair"/>
      <bottom style="hair"/>
    </border>
    <border>
      <left style="hair"/>
      <right style="thin"/>
      <top/>
      <bottom style="medium"/>
    </border>
    <border>
      <left style="thin"/>
      <right style="thin"/>
      <top style="thin"/>
      <bottom style="medium"/>
    </border>
    <border>
      <left style="double"/>
      <right/>
      <top style="thin"/>
      <bottom style="medium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/>
      <right style="medium"/>
      <top style="thin"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/>
      <right style="medium"/>
      <top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double"/>
      <top style="hair"/>
      <bottom/>
    </border>
    <border>
      <left style="double"/>
      <right style="thin"/>
      <top style="hair"/>
      <bottom/>
    </border>
    <border>
      <left/>
      <right style="medium"/>
      <top style="hair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 style="medium"/>
      <right/>
      <top/>
      <bottom style="thin"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medium"/>
      <right/>
      <top style="hair"/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176" fontId="49" fillId="0" borderId="36" xfId="0" applyNumberFormat="1" applyFont="1" applyBorder="1" applyAlignment="1">
      <alignment horizontal="center" vertical="center"/>
    </xf>
    <xf numFmtId="176" fontId="49" fillId="0" borderId="37" xfId="0" applyNumberFormat="1" applyFont="1" applyBorder="1" applyAlignment="1">
      <alignment horizontal="center" vertical="center"/>
    </xf>
    <xf numFmtId="176" fontId="49" fillId="0" borderId="16" xfId="0" applyNumberFormat="1" applyFont="1" applyBorder="1" applyAlignment="1">
      <alignment vertical="center"/>
    </xf>
    <xf numFmtId="176" fontId="49" fillId="0" borderId="21" xfId="0" applyNumberFormat="1" applyFont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20" fontId="49" fillId="0" borderId="0" xfId="0" applyNumberFormat="1" applyFont="1" applyAlignment="1">
      <alignment vertical="center"/>
    </xf>
    <xf numFmtId="20" fontId="49" fillId="0" borderId="38" xfId="0" applyNumberFormat="1" applyFont="1" applyBorder="1" applyAlignment="1">
      <alignment horizontal="center" vertical="center"/>
    </xf>
    <xf numFmtId="20" fontId="49" fillId="0" borderId="10" xfId="0" applyNumberFormat="1" applyFont="1" applyBorder="1" applyAlignment="1">
      <alignment horizontal="center" vertical="center"/>
    </xf>
    <xf numFmtId="178" fontId="49" fillId="0" borderId="0" xfId="0" applyNumberFormat="1" applyFont="1" applyAlignment="1">
      <alignment vertical="center"/>
    </xf>
    <xf numFmtId="179" fontId="49" fillId="0" borderId="0" xfId="0" applyNumberFormat="1" applyFont="1" applyAlignment="1">
      <alignment vertical="center"/>
    </xf>
    <xf numFmtId="0" fontId="0" fillId="0" borderId="39" xfId="0" applyBorder="1" applyAlignment="1">
      <alignment horizontal="right" vertical="center"/>
    </xf>
    <xf numFmtId="176" fontId="49" fillId="0" borderId="40" xfId="0" applyNumberFormat="1" applyFont="1" applyBorder="1" applyAlignment="1">
      <alignment vertical="center"/>
    </xf>
    <xf numFmtId="176" fontId="49" fillId="0" borderId="41" xfId="0" applyNumberFormat="1" applyFont="1" applyBorder="1" applyAlignment="1">
      <alignment vertical="center"/>
    </xf>
    <xf numFmtId="176" fontId="49" fillId="0" borderId="42" xfId="0" applyNumberFormat="1" applyFont="1" applyBorder="1" applyAlignment="1">
      <alignment vertical="center"/>
    </xf>
    <xf numFmtId="176" fontId="49" fillId="0" borderId="33" xfId="0" applyNumberFormat="1" applyFont="1" applyBorder="1" applyAlignment="1">
      <alignment vertical="center"/>
    </xf>
    <xf numFmtId="176" fontId="49" fillId="0" borderId="0" xfId="0" applyNumberFormat="1" applyFont="1" applyBorder="1" applyAlignment="1">
      <alignment vertical="center"/>
    </xf>
    <xf numFmtId="176" fontId="49" fillId="0" borderId="38" xfId="0" applyNumberFormat="1" applyFont="1" applyBorder="1" applyAlignment="1">
      <alignment vertical="center"/>
    </xf>
    <xf numFmtId="176" fontId="49" fillId="0" borderId="43" xfId="0" applyNumberFormat="1" applyFont="1" applyBorder="1" applyAlignment="1">
      <alignment vertical="center"/>
    </xf>
    <xf numFmtId="176" fontId="49" fillId="0" borderId="44" xfId="0" applyNumberFormat="1" applyFont="1" applyBorder="1" applyAlignment="1">
      <alignment vertical="center"/>
    </xf>
    <xf numFmtId="176" fontId="49" fillId="0" borderId="23" xfId="0" applyNumberFormat="1" applyFont="1" applyBorder="1" applyAlignment="1">
      <alignment vertical="center"/>
    </xf>
    <xf numFmtId="176" fontId="49" fillId="0" borderId="45" xfId="0" applyNumberFormat="1" applyFont="1" applyBorder="1" applyAlignment="1">
      <alignment vertical="center"/>
    </xf>
    <xf numFmtId="0" fontId="0" fillId="0" borderId="38" xfId="0" applyBorder="1" applyAlignment="1">
      <alignment horizontal="right" vertical="center"/>
    </xf>
    <xf numFmtId="0" fontId="49" fillId="0" borderId="20" xfId="0" applyFont="1" applyBorder="1" applyAlignment="1">
      <alignment vertical="center"/>
    </xf>
    <xf numFmtId="0" fontId="49" fillId="0" borderId="46" xfId="0" applyFont="1" applyBorder="1" applyAlignment="1">
      <alignment vertical="center"/>
    </xf>
    <xf numFmtId="0" fontId="49" fillId="0" borderId="16" xfId="0" applyFont="1" applyBorder="1" applyAlignment="1">
      <alignment horizontal="left" vertical="center" shrinkToFit="1"/>
    </xf>
    <xf numFmtId="0" fontId="49" fillId="0" borderId="0" xfId="0" applyFont="1" applyBorder="1" applyAlignment="1">
      <alignment horizontal="left" vertical="center" shrinkToFit="1"/>
    </xf>
    <xf numFmtId="0" fontId="49" fillId="0" borderId="18" xfId="0" applyFont="1" applyBorder="1" applyAlignment="1">
      <alignment horizontal="left" vertical="center" shrinkToFit="1"/>
    </xf>
    <xf numFmtId="0" fontId="49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50" xfId="0" applyFont="1" applyBorder="1" applyAlignment="1">
      <alignment vertical="center"/>
    </xf>
    <xf numFmtId="0" fontId="49" fillId="0" borderId="5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49" fillId="0" borderId="38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/>
    </xf>
    <xf numFmtId="20" fontId="50" fillId="0" borderId="52" xfId="0" applyNumberFormat="1" applyFont="1" applyBorder="1" applyAlignment="1">
      <alignment horizontal="center" vertical="center" wrapText="1"/>
    </xf>
    <xf numFmtId="20" fontId="50" fillId="0" borderId="53" xfId="0" applyNumberFormat="1" applyFont="1" applyBorder="1" applyAlignment="1">
      <alignment horizontal="center" vertical="center" wrapText="1"/>
    </xf>
    <xf numFmtId="180" fontId="50" fillId="0" borderId="45" xfId="0" applyNumberFormat="1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176" fontId="50" fillId="0" borderId="56" xfId="0" applyNumberFormat="1" applyFont="1" applyBorder="1" applyAlignment="1">
      <alignment vertical="center"/>
    </xf>
    <xf numFmtId="177" fontId="50" fillId="0" borderId="56" xfId="0" applyNumberFormat="1" applyFont="1" applyBorder="1" applyAlignment="1">
      <alignment vertical="center"/>
    </xf>
    <xf numFmtId="0" fontId="51" fillId="0" borderId="56" xfId="0" applyFont="1" applyBorder="1" applyAlignment="1">
      <alignment horizontal="center" vertical="center"/>
    </xf>
    <xf numFmtId="20" fontId="50" fillId="0" borderId="57" xfId="0" applyNumberFormat="1" applyFont="1" applyBorder="1" applyAlignment="1">
      <alignment horizontal="center" vertical="center"/>
    </xf>
    <xf numFmtId="20" fontId="50" fillId="0" borderId="58" xfId="0" applyNumberFormat="1" applyFont="1" applyBorder="1" applyAlignment="1">
      <alignment horizontal="center" vertical="center"/>
    </xf>
    <xf numFmtId="180" fontId="50" fillId="0" borderId="55" xfId="0" applyNumberFormat="1" applyFont="1" applyBorder="1" applyAlignment="1">
      <alignment vertical="center"/>
    </xf>
    <xf numFmtId="0" fontId="50" fillId="0" borderId="59" xfId="0" applyFont="1" applyBorder="1" applyAlignment="1">
      <alignment vertical="center"/>
    </xf>
    <xf numFmtId="0" fontId="50" fillId="0" borderId="43" xfId="0" applyFont="1" applyBorder="1" applyAlignment="1">
      <alignment horizontal="center" vertical="center"/>
    </xf>
    <xf numFmtId="176" fontId="50" fillId="0" borderId="16" xfId="0" applyNumberFormat="1" applyFont="1" applyBorder="1" applyAlignment="1">
      <alignment vertical="center"/>
    </xf>
    <xf numFmtId="177" fontId="50" fillId="0" borderId="16" xfId="0" applyNumberFormat="1" applyFont="1" applyBorder="1" applyAlignment="1">
      <alignment vertical="center"/>
    </xf>
    <xf numFmtId="0" fontId="51" fillId="0" borderId="16" xfId="0" applyFont="1" applyBorder="1" applyAlignment="1">
      <alignment horizontal="center" vertical="center"/>
    </xf>
    <xf numFmtId="20" fontId="50" fillId="0" borderId="60" xfId="0" applyNumberFormat="1" applyFont="1" applyBorder="1" applyAlignment="1">
      <alignment horizontal="center" vertical="center"/>
    </xf>
    <xf numFmtId="20" fontId="50" fillId="0" borderId="61" xfId="0" applyNumberFormat="1" applyFont="1" applyBorder="1" applyAlignment="1">
      <alignment horizontal="center" vertical="center"/>
    </xf>
    <xf numFmtId="0" fontId="50" fillId="0" borderId="62" xfId="0" applyFont="1" applyBorder="1" applyAlignment="1">
      <alignment vertical="center"/>
    </xf>
    <xf numFmtId="180" fontId="50" fillId="0" borderId="43" xfId="0" applyNumberFormat="1" applyFont="1" applyBorder="1" applyAlignment="1">
      <alignment vertical="center"/>
    </xf>
    <xf numFmtId="176" fontId="50" fillId="0" borderId="21" xfId="0" applyNumberFormat="1" applyFont="1" applyBorder="1" applyAlignment="1">
      <alignment vertical="center"/>
    </xf>
    <xf numFmtId="177" fontId="50" fillId="0" borderId="21" xfId="0" applyNumberFormat="1" applyFont="1" applyBorder="1" applyAlignment="1">
      <alignment vertical="center"/>
    </xf>
    <xf numFmtId="0" fontId="50" fillId="0" borderId="63" xfId="0" applyFont="1" applyBorder="1" applyAlignment="1">
      <alignment horizontal="center" vertical="center"/>
    </xf>
    <xf numFmtId="0" fontId="50" fillId="0" borderId="64" xfId="0" applyFont="1" applyBorder="1" applyAlignment="1">
      <alignment vertical="center"/>
    </xf>
    <xf numFmtId="180" fontId="50" fillId="0" borderId="44" xfId="0" applyNumberFormat="1" applyFont="1" applyBorder="1" applyAlignment="1">
      <alignment vertical="center"/>
    </xf>
    <xf numFmtId="0" fontId="50" fillId="0" borderId="65" xfId="0" applyFont="1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20" fontId="50" fillId="0" borderId="66" xfId="0" applyNumberFormat="1" applyFont="1" applyBorder="1" applyAlignment="1">
      <alignment horizontal="center" vertical="center"/>
    </xf>
    <xf numFmtId="20" fontId="50" fillId="0" borderId="67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68" xfId="0" applyFont="1" applyBorder="1" applyAlignment="1">
      <alignment vertical="center"/>
    </xf>
    <xf numFmtId="0" fontId="50" fillId="0" borderId="39" xfId="0" applyFont="1" applyBorder="1" applyAlignment="1">
      <alignment horizontal="center" vertical="center" wrapText="1"/>
    </xf>
    <xf numFmtId="0" fontId="50" fillId="0" borderId="69" xfId="0" applyFont="1" applyBorder="1" applyAlignment="1">
      <alignment horizontal="center" vertical="center" wrapText="1"/>
    </xf>
    <xf numFmtId="0" fontId="50" fillId="0" borderId="70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/>
    </xf>
    <xf numFmtId="0" fontId="50" fillId="0" borderId="71" xfId="0" applyFont="1" applyBorder="1" applyAlignment="1">
      <alignment horizontal="center" vertical="center"/>
    </xf>
    <xf numFmtId="0" fontId="49" fillId="0" borderId="72" xfId="0" applyFont="1" applyBorder="1" applyAlignment="1">
      <alignment horizontal="center" vertical="center" shrinkToFit="1"/>
    </xf>
    <xf numFmtId="20" fontId="49" fillId="0" borderId="72" xfId="0" applyNumberFormat="1" applyFont="1" applyBorder="1" applyAlignment="1">
      <alignment horizontal="center" vertical="center"/>
    </xf>
    <xf numFmtId="20" fontId="49" fillId="0" borderId="73" xfId="0" applyNumberFormat="1" applyFont="1" applyBorder="1" applyAlignment="1">
      <alignment horizontal="center" vertical="center"/>
    </xf>
    <xf numFmtId="0" fontId="49" fillId="0" borderId="7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75" xfId="0" applyFont="1" applyBorder="1" applyAlignment="1">
      <alignment vertical="center" textRotation="255"/>
    </xf>
    <xf numFmtId="0" fontId="49" fillId="0" borderId="76" xfId="0" applyFont="1" applyBorder="1" applyAlignment="1">
      <alignment vertical="center" textRotation="255"/>
    </xf>
    <xf numFmtId="0" fontId="49" fillId="0" borderId="77" xfId="0" applyFont="1" applyBorder="1" applyAlignment="1">
      <alignment vertical="center" textRotation="255"/>
    </xf>
    <xf numFmtId="0" fontId="49" fillId="0" borderId="13" xfId="0" applyFont="1" applyBorder="1" applyAlignment="1">
      <alignment vertical="center" textRotation="255"/>
    </xf>
    <xf numFmtId="0" fontId="49" fillId="0" borderId="50" xfId="0" applyFont="1" applyBorder="1" applyAlignment="1">
      <alignment vertical="center" textRotation="255"/>
    </xf>
    <xf numFmtId="0" fontId="49" fillId="0" borderId="13" xfId="0" applyFont="1" applyBorder="1" applyAlignment="1">
      <alignment vertical="center" textRotation="255" shrinkToFit="1"/>
    </xf>
    <xf numFmtId="0" fontId="4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9" fillId="0" borderId="78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7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49" fillId="0" borderId="7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49" fillId="0" borderId="80" xfId="0" applyFont="1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0" fillId="0" borderId="82" xfId="0" applyBorder="1" applyAlignment="1">
      <alignment vertical="center" shrinkToFit="1"/>
    </xf>
    <xf numFmtId="0" fontId="49" fillId="0" borderId="83" xfId="0" applyFont="1" applyBorder="1" applyAlignment="1">
      <alignment vertical="center"/>
    </xf>
    <xf numFmtId="0" fontId="49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9" fillId="0" borderId="86" xfId="0" applyFont="1" applyBorder="1" applyAlignment="1">
      <alignment vertical="center"/>
    </xf>
    <xf numFmtId="0" fontId="49" fillId="0" borderId="87" xfId="0" applyFont="1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52" fillId="0" borderId="89" xfId="0" applyFont="1" applyBorder="1" applyAlignment="1">
      <alignment horizontal="center" vertical="center"/>
    </xf>
    <xf numFmtId="0" fontId="53" fillId="0" borderId="87" xfId="0" applyFont="1" applyBorder="1" applyAlignment="1">
      <alignment horizontal="center" vertical="center"/>
    </xf>
    <xf numFmtId="9" fontId="49" fillId="0" borderId="74" xfId="0" applyNumberFormat="1" applyFont="1" applyBorder="1" applyAlignment="1">
      <alignment horizontal="center" vertical="center"/>
    </xf>
    <xf numFmtId="0" fontId="54" fillId="0" borderId="9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49" fillId="0" borderId="90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49" fillId="0" borderId="89" xfId="0" applyFont="1" applyBorder="1" applyAlignment="1">
      <alignment horizontal="center" vertical="center"/>
    </xf>
    <xf numFmtId="0" fontId="49" fillId="0" borderId="87" xfId="0" applyFont="1" applyBorder="1" applyAlignment="1">
      <alignment horizontal="center" vertical="center"/>
    </xf>
    <xf numFmtId="0" fontId="49" fillId="0" borderId="91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/>
    </xf>
    <xf numFmtId="181" fontId="49" fillId="0" borderId="92" xfId="0" applyNumberFormat="1" applyFon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0" fontId="50" fillId="0" borderId="93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9" fillId="0" borderId="81" xfId="0" applyFont="1" applyBorder="1" applyAlignment="1">
      <alignment horizontal="center" vertical="center"/>
    </xf>
    <xf numFmtId="0" fontId="49" fillId="0" borderId="82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49" fillId="0" borderId="19" xfId="0" applyFont="1" applyBorder="1" applyAlignment="1">
      <alignment vertical="center" shrinkToFit="1"/>
    </xf>
    <xf numFmtId="0" fontId="0" fillId="0" borderId="100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49" fillId="0" borderId="18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49" fillId="0" borderId="101" xfId="0" applyFont="1" applyBorder="1" applyAlignment="1">
      <alignment horizontal="center" vertical="center"/>
    </xf>
    <xf numFmtId="0" fontId="49" fillId="0" borderId="98" xfId="0" applyFont="1" applyBorder="1" applyAlignment="1">
      <alignment horizontal="center" vertical="center"/>
    </xf>
    <xf numFmtId="0" fontId="49" fillId="0" borderId="99" xfId="0" applyFont="1" applyBorder="1" applyAlignment="1">
      <alignment horizontal="center" vertical="center"/>
    </xf>
    <xf numFmtId="0" fontId="49" fillId="0" borderId="97" xfId="0" applyFont="1" applyBorder="1" applyAlignment="1">
      <alignment horizontal="center" vertical="center"/>
    </xf>
    <xf numFmtId="58" fontId="49" fillId="0" borderId="74" xfId="0" applyNumberFormat="1" applyFont="1" applyBorder="1" applyAlignment="1">
      <alignment horizontal="center" vertical="center"/>
    </xf>
    <xf numFmtId="0" fontId="49" fillId="0" borderId="102" xfId="0" applyFont="1" applyBorder="1" applyAlignment="1">
      <alignment horizontal="center" vertical="center"/>
    </xf>
    <xf numFmtId="0" fontId="49" fillId="0" borderId="103" xfId="0" applyFont="1" applyBorder="1" applyAlignment="1">
      <alignment horizontal="center" vertical="center"/>
    </xf>
    <xf numFmtId="0" fontId="49" fillId="0" borderId="102" xfId="0" applyFont="1" applyBorder="1" applyAlignment="1">
      <alignment horizontal="center" vertical="center" wrapText="1"/>
    </xf>
    <xf numFmtId="0" fontId="49" fillId="0" borderId="10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105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 wrapText="1"/>
    </xf>
    <xf numFmtId="0" fontId="49" fillId="0" borderId="106" xfId="0" applyFont="1" applyBorder="1" applyAlignment="1">
      <alignment horizontal="center" vertical="center"/>
    </xf>
    <xf numFmtId="20" fontId="49" fillId="0" borderId="36" xfId="0" applyNumberFormat="1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20" fontId="49" fillId="0" borderId="37" xfId="0" applyNumberFormat="1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107" xfId="0" applyFont="1" applyBorder="1" applyAlignment="1">
      <alignment horizontal="center" vertical="center"/>
    </xf>
    <xf numFmtId="0" fontId="50" fillId="0" borderId="97" xfId="0" applyFont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50" fillId="0" borderId="99" xfId="0" applyFont="1" applyBorder="1" applyAlignment="1">
      <alignment horizontal="center" vertical="center"/>
    </xf>
    <xf numFmtId="0" fontId="49" fillId="0" borderId="108" xfId="0" applyFont="1" applyBorder="1" applyAlignment="1">
      <alignment vertical="center"/>
    </xf>
    <xf numFmtId="0" fontId="49" fillId="0" borderId="109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vertical="center"/>
    </xf>
    <xf numFmtId="176" fontId="50" fillId="0" borderId="74" xfId="0" applyNumberFormat="1" applyFont="1" applyBorder="1" applyAlignment="1">
      <alignment vertical="center"/>
    </xf>
    <xf numFmtId="176" fontId="50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20" fontId="49" fillId="0" borderId="115" xfId="0" applyNumberFormat="1" applyFont="1" applyBorder="1" applyAlignment="1">
      <alignment horizontal="center" vertical="center"/>
    </xf>
    <xf numFmtId="0" fontId="49" fillId="0" borderId="116" xfId="0" applyFont="1" applyBorder="1" applyAlignment="1">
      <alignment horizontal="center" vertical="center"/>
    </xf>
    <xf numFmtId="0" fontId="52" fillId="0" borderId="87" xfId="0" applyFont="1" applyBorder="1" applyAlignment="1">
      <alignment horizontal="center" vertical="center"/>
    </xf>
    <xf numFmtId="0" fontId="52" fillId="0" borderId="88" xfId="0" applyFont="1" applyBorder="1" applyAlignment="1">
      <alignment horizontal="center" vertical="center"/>
    </xf>
    <xf numFmtId="0" fontId="49" fillId="0" borderId="117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49" fillId="0" borderId="81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6" xfId="0" applyBorder="1" applyAlignment="1">
      <alignment vertical="center"/>
    </xf>
    <xf numFmtId="0" fontId="0" fillId="0" borderId="119" xfId="0" applyBorder="1" applyAlignment="1">
      <alignment vertical="center"/>
    </xf>
    <xf numFmtId="0" fontId="0" fillId="0" borderId="120" xfId="0" applyBorder="1" applyAlignment="1">
      <alignment vertical="center"/>
    </xf>
    <xf numFmtId="0" fontId="49" fillId="0" borderId="1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-0.01825"/>
          <c:w val="0.94525"/>
          <c:h val="0.9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２!$N$7</c:f>
              <c:strCache>
                <c:ptCount val="1"/>
                <c:pt idx="0">
                  <c:v>予定打込み
完了時間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２!$N$8:$N$29</c:f>
              <c:strCache/>
            </c:strRef>
          </c:xVal>
          <c:yVal>
            <c:numRef>
              <c:f>２!$L$8:$L$29</c:f>
              <c:numCache/>
            </c:numRef>
          </c:yVal>
          <c:smooth val="1"/>
        </c:ser>
        <c:ser>
          <c:idx val="1"/>
          <c:order val="1"/>
          <c:tx>
            <c:strRef>
              <c:f>２!$O$7</c:f>
              <c:strCache>
                <c:ptCount val="1"/>
                <c:pt idx="0">
                  <c:v>実施打込み
完了時間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２!$O$8:$O$29</c:f>
              <c:strCache/>
            </c:strRef>
          </c:xVal>
          <c:yVal>
            <c:numRef>
              <c:f>２!$L$8:$L$29</c:f>
              <c:numCache/>
            </c:numRef>
          </c:yVal>
          <c:smooth val="1"/>
        </c:ser>
        <c:axId val="47586237"/>
        <c:axId val="25622950"/>
      </c:scatterChart>
      <c:valAx>
        <c:axId val="47586237"/>
        <c:scaling>
          <c:orientation val="minMax"/>
          <c:max val="0.7500000000000003"/>
          <c:min val="0.3334000000000003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25622950"/>
        <c:crosses val="autoZero"/>
        <c:crossBetween val="midCat"/>
        <c:dispUnits/>
        <c:majorUnit val="0.04170000000000002"/>
        <c:minorUnit val="0.02085000000000001"/>
      </c:valAx>
      <c:valAx>
        <c:axId val="25622950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47586237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25"/>
          <c:y val="0.6425"/>
          <c:w val="0.1535"/>
          <c:h val="0.242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0.0015</cdr:y>
    </cdr:from>
    <cdr:to>
      <cdr:x>0.029</cdr:x>
      <cdr:y>0.1735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0"/>
          <a:ext cx="1905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打設数量</a:t>
          </a:r>
        </a:p>
      </cdr:txBody>
    </cdr:sp>
  </cdr:relSizeAnchor>
  <cdr:relSizeAnchor xmlns:cdr="http://schemas.openxmlformats.org/drawingml/2006/chartDrawing">
    <cdr:from>
      <cdr:x>0.904</cdr:x>
      <cdr:y>0.9575</cdr:y>
    </cdr:from>
    <cdr:to>
      <cdr:x>0.9675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 flipH="1">
          <a:off x="5991225" y="3086100"/>
          <a:ext cx="4191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時間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30</xdr:row>
      <xdr:rowOff>66675</xdr:rowOff>
    </xdr:from>
    <xdr:to>
      <xdr:col>16</xdr:col>
      <xdr:colOff>1000125</xdr:colOff>
      <xdr:row>40</xdr:row>
      <xdr:rowOff>247650</xdr:rowOff>
    </xdr:to>
    <xdr:graphicFrame>
      <xdr:nvGraphicFramePr>
        <xdr:cNvPr id="1" name="グラフ 4"/>
        <xdr:cNvGraphicFramePr/>
      </xdr:nvGraphicFramePr>
      <xdr:xfrm>
        <a:off x="7210425" y="6877050"/>
        <a:ext cx="66294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4"/>
  <sheetViews>
    <sheetView tabSelected="1" zoomScale="85" zoomScaleNormal="85" zoomScalePageLayoutView="55" workbookViewId="0" topLeftCell="A1">
      <selection activeCell="B5" sqref="F5:I5"/>
    </sheetView>
  </sheetViews>
  <sheetFormatPr defaultColWidth="9.140625" defaultRowHeight="15"/>
  <cols>
    <col min="1" max="1" width="9.00390625" style="1" customWidth="1"/>
    <col min="2" max="4" width="4.57421875" style="1" customWidth="1"/>
    <col min="5" max="5" width="8.57421875" style="1" customWidth="1"/>
    <col min="6" max="6" width="6.57421875" style="1" customWidth="1"/>
    <col min="7" max="7" width="7.57421875" style="1" customWidth="1"/>
    <col min="8" max="8" width="6.57421875" style="1" customWidth="1"/>
    <col min="9" max="9" width="7.57421875" style="1" customWidth="1"/>
    <col min="10" max="10" width="6.57421875" style="1" customWidth="1"/>
    <col min="11" max="11" width="10.57421875" style="1" customWidth="1"/>
    <col min="12" max="12" width="5.57421875" style="1" customWidth="1"/>
    <col min="13" max="13" width="10.57421875" style="1" customWidth="1"/>
    <col min="14" max="14" width="5.57421875" style="1" customWidth="1"/>
    <col min="15" max="15" width="10.57421875" style="1" customWidth="1"/>
    <col min="16" max="17" width="11.57421875" style="1" customWidth="1"/>
    <col min="18" max="18" width="16.57421875" style="1" customWidth="1"/>
    <col min="19" max="19" width="6.57421875" style="1" customWidth="1"/>
    <col min="20" max="20" width="50.57421875" style="1" customWidth="1"/>
    <col min="21" max="16384" width="9.00390625" style="1" customWidth="1"/>
  </cols>
  <sheetData>
    <row r="1" ht="12.75" thickBot="1"/>
    <row r="2" spans="2:20" ht="24" customHeight="1" thickBot="1">
      <c r="B2" s="138" t="s">
        <v>44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6"/>
      <c r="N2" s="136"/>
      <c r="O2" s="136"/>
      <c r="P2" s="136"/>
      <c r="Q2" s="136"/>
      <c r="R2" s="136"/>
      <c r="S2" s="136"/>
      <c r="T2" s="137"/>
    </row>
    <row r="3" spans="2:20" ht="24" customHeight="1" thickBot="1">
      <c r="B3" s="147" t="s">
        <v>0</v>
      </c>
      <c r="C3" s="148"/>
      <c r="D3" s="148"/>
      <c r="E3" s="149"/>
      <c r="F3" s="134"/>
      <c r="G3" s="135"/>
      <c r="H3" s="135"/>
      <c r="I3" s="135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</row>
    <row r="4" spans="2:20" ht="24" customHeight="1">
      <c r="B4" s="178" t="s">
        <v>1</v>
      </c>
      <c r="C4" s="179"/>
      <c r="D4" s="179"/>
      <c r="E4" s="180"/>
      <c r="F4" s="181" t="s">
        <v>102</v>
      </c>
      <c r="G4" s="179"/>
      <c r="H4" s="179"/>
      <c r="I4" s="180"/>
      <c r="J4" s="155" t="s">
        <v>109</v>
      </c>
      <c r="K4" s="156"/>
      <c r="L4" s="156"/>
      <c r="M4" s="156"/>
      <c r="N4" s="156"/>
      <c r="O4" s="156"/>
      <c r="P4" s="156"/>
      <c r="Q4" s="156"/>
      <c r="R4" s="156"/>
      <c r="S4" s="156"/>
      <c r="T4" s="157"/>
    </row>
    <row r="5" spans="2:20" ht="24" customHeight="1">
      <c r="B5" s="145" t="s">
        <v>2</v>
      </c>
      <c r="C5" s="109"/>
      <c r="D5" s="109"/>
      <c r="E5" s="110"/>
      <c r="F5" s="182">
        <v>41030</v>
      </c>
      <c r="G5" s="109"/>
      <c r="H5" s="109"/>
      <c r="I5" s="110"/>
      <c r="J5" s="158"/>
      <c r="K5" s="159"/>
      <c r="L5" s="159"/>
      <c r="M5" s="159"/>
      <c r="N5" s="159"/>
      <c r="O5" s="159"/>
      <c r="P5" s="159"/>
      <c r="Q5" s="159"/>
      <c r="R5" s="159"/>
      <c r="S5" s="159"/>
      <c r="T5" s="160"/>
    </row>
    <row r="6" spans="2:20" ht="24" customHeight="1">
      <c r="B6" s="145" t="s">
        <v>3</v>
      </c>
      <c r="C6" s="109"/>
      <c r="D6" s="109"/>
      <c r="E6" s="110"/>
      <c r="F6" s="108"/>
      <c r="G6" s="109"/>
      <c r="H6" s="109"/>
      <c r="I6" s="110"/>
      <c r="J6" s="158"/>
      <c r="K6" s="159"/>
      <c r="L6" s="159"/>
      <c r="M6" s="159"/>
      <c r="N6" s="159"/>
      <c r="O6" s="159"/>
      <c r="P6" s="159"/>
      <c r="Q6" s="159"/>
      <c r="R6" s="159"/>
      <c r="S6" s="159"/>
      <c r="T6" s="160"/>
    </row>
    <row r="7" spans="2:20" ht="24" customHeight="1">
      <c r="B7" s="145" t="s">
        <v>4</v>
      </c>
      <c r="C7" s="109"/>
      <c r="D7" s="109"/>
      <c r="E7" s="110"/>
      <c r="F7" s="108"/>
      <c r="G7" s="109"/>
      <c r="H7" s="109"/>
      <c r="I7" s="110"/>
      <c r="J7" s="158"/>
      <c r="K7" s="159"/>
      <c r="L7" s="159"/>
      <c r="M7" s="159"/>
      <c r="N7" s="159"/>
      <c r="O7" s="159"/>
      <c r="P7" s="159"/>
      <c r="Q7" s="159"/>
      <c r="R7" s="159"/>
      <c r="S7" s="159"/>
      <c r="T7" s="160"/>
    </row>
    <row r="8" spans="2:20" ht="24" customHeight="1">
      <c r="B8" s="145" t="s">
        <v>5</v>
      </c>
      <c r="C8" s="109"/>
      <c r="D8" s="109"/>
      <c r="E8" s="110"/>
      <c r="F8" s="108" t="s">
        <v>101</v>
      </c>
      <c r="G8" s="109"/>
      <c r="H8" s="109"/>
      <c r="I8" s="110"/>
      <c r="J8" s="158"/>
      <c r="K8" s="159"/>
      <c r="L8" s="159"/>
      <c r="M8" s="159"/>
      <c r="N8" s="159"/>
      <c r="O8" s="159"/>
      <c r="P8" s="159"/>
      <c r="Q8" s="159"/>
      <c r="R8" s="159"/>
      <c r="S8" s="159"/>
      <c r="T8" s="160"/>
    </row>
    <row r="9" spans="2:20" ht="24" customHeight="1">
      <c r="B9" s="141" t="s">
        <v>6</v>
      </c>
      <c r="C9" s="142"/>
      <c r="D9" s="142"/>
      <c r="E9" s="142"/>
      <c r="F9" s="143"/>
      <c r="G9" s="143"/>
      <c r="H9" s="143"/>
      <c r="I9" s="144"/>
      <c r="J9" s="158"/>
      <c r="K9" s="159"/>
      <c r="L9" s="159"/>
      <c r="M9" s="159"/>
      <c r="N9" s="159"/>
      <c r="O9" s="159"/>
      <c r="P9" s="159"/>
      <c r="Q9" s="159"/>
      <c r="R9" s="159"/>
      <c r="S9" s="159"/>
      <c r="T9" s="160"/>
    </row>
    <row r="10" spans="2:20" ht="24" customHeight="1">
      <c r="B10" s="145" t="s">
        <v>7</v>
      </c>
      <c r="C10" s="109"/>
      <c r="D10" s="109"/>
      <c r="E10" s="110"/>
      <c r="F10" s="108" t="s">
        <v>103</v>
      </c>
      <c r="G10" s="109"/>
      <c r="H10" s="109"/>
      <c r="I10" s="110"/>
      <c r="J10" s="158"/>
      <c r="K10" s="159"/>
      <c r="L10" s="159"/>
      <c r="M10" s="159"/>
      <c r="N10" s="159"/>
      <c r="O10" s="159"/>
      <c r="P10" s="159"/>
      <c r="Q10" s="159"/>
      <c r="R10" s="159"/>
      <c r="S10" s="159"/>
      <c r="T10" s="160"/>
    </row>
    <row r="11" spans="2:20" ht="24" customHeight="1">
      <c r="B11" s="145" t="s">
        <v>9</v>
      </c>
      <c r="C11" s="109"/>
      <c r="D11" s="109"/>
      <c r="E11" s="110"/>
      <c r="F11" s="108" t="s">
        <v>106</v>
      </c>
      <c r="G11" s="109"/>
      <c r="H11" s="109"/>
      <c r="I11" s="110"/>
      <c r="J11" s="158"/>
      <c r="K11" s="159"/>
      <c r="L11" s="159"/>
      <c r="M11" s="159"/>
      <c r="N11" s="159"/>
      <c r="O11" s="159"/>
      <c r="P11" s="159"/>
      <c r="Q11" s="159"/>
      <c r="R11" s="159"/>
      <c r="S11" s="159"/>
      <c r="T11" s="160"/>
    </row>
    <row r="12" spans="2:20" ht="24" customHeight="1">
      <c r="B12" s="145" t="s">
        <v>8</v>
      </c>
      <c r="C12" s="109"/>
      <c r="D12" s="109"/>
      <c r="E12" s="110"/>
      <c r="F12" s="140">
        <v>0.04</v>
      </c>
      <c r="G12" s="109"/>
      <c r="H12" s="109"/>
      <c r="I12" s="110"/>
      <c r="J12" s="158"/>
      <c r="K12" s="159"/>
      <c r="L12" s="159"/>
      <c r="M12" s="159"/>
      <c r="N12" s="159"/>
      <c r="O12" s="159"/>
      <c r="P12" s="159"/>
      <c r="Q12" s="159"/>
      <c r="R12" s="159"/>
      <c r="S12" s="159"/>
      <c r="T12" s="160"/>
    </row>
    <row r="13" spans="2:20" ht="24" customHeight="1">
      <c r="B13" s="145" t="s">
        <v>10</v>
      </c>
      <c r="C13" s="109"/>
      <c r="D13" s="109"/>
      <c r="E13" s="110"/>
      <c r="F13" s="108" t="s">
        <v>105</v>
      </c>
      <c r="G13" s="109"/>
      <c r="H13" s="109"/>
      <c r="I13" s="110"/>
      <c r="J13" s="158"/>
      <c r="K13" s="159"/>
      <c r="L13" s="159"/>
      <c r="M13" s="159"/>
      <c r="N13" s="159"/>
      <c r="O13" s="159"/>
      <c r="P13" s="159"/>
      <c r="Q13" s="159"/>
      <c r="R13" s="159"/>
      <c r="S13" s="159"/>
      <c r="T13" s="160"/>
    </row>
    <row r="14" spans="2:20" ht="24" customHeight="1">
      <c r="B14" s="145" t="s">
        <v>11</v>
      </c>
      <c r="C14" s="109"/>
      <c r="D14" s="109"/>
      <c r="E14" s="110"/>
      <c r="F14" s="108" t="s">
        <v>104</v>
      </c>
      <c r="G14" s="109"/>
      <c r="H14" s="109"/>
      <c r="I14" s="110"/>
      <c r="J14" s="158"/>
      <c r="K14" s="159"/>
      <c r="L14" s="159"/>
      <c r="M14" s="159"/>
      <c r="N14" s="159"/>
      <c r="O14" s="159"/>
      <c r="P14" s="159"/>
      <c r="Q14" s="159"/>
      <c r="R14" s="159"/>
      <c r="S14" s="159"/>
      <c r="T14" s="160"/>
    </row>
    <row r="15" spans="2:20" ht="24" customHeight="1">
      <c r="B15" s="141" t="s">
        <v>12</v>
      </c>
      <c r="C15" s="142"/>
      <c r="D15" s="142"/>
      <c r="E15" s="142"/>
      <c r="F15" s="142"/>
      <c r="G15" s="142"/>
      <c r="H15" s="142"/>
      <c r="I15" s="146"/>
      <c r="J15" s="158"/>
      <c r="K15" s="159"/>
      <c r="L15" s="159"/>
      <c r="M15" s="159"/>
      <c r="N15" s="159"/>
      <c r="O15" s="159"/>
      <c r="P15" s="159"/>
      <c r="Q15" s="159"/>
      <c r="R15" s="159"/>
      <c r="S15" s="159"/>
      <c r="T15" s="160"/>
    </row>
    <row r="16" spans="2:20" ht="24" customHeight="1">
      <c r="B16" s="111" t="s">
        <v>33</v>
      </c>
      <c r="C16" s="117" t="s">
        <v>13</v>
      </c>
      <c r="D16" s="117"/>
      <c r="E16" s="117"/>
      <c r="F16" s="22" t="s">
        <v>14</v>
      </c>
      <c r="G16" s="130">
        <v>182</v>
      </c>
      <c r="H16" s="125"/>
      <c r="I16" s="25" t="s">
        <v>43</v>
      </c>
      <c r="J16" s="158"/>
      <c r="K16" s="159"/>
      <c r="L16" s="159"/>
      <c r="M16" s="159"/>
      <c r="N16" s="159"/>
      <c r="O16" s="159"/>
      <c r="P16" s="159"/>
      <c r="Q16" s="159"/>
      <c r="R16" s="159"/>
      <c r="S16" s="159"/>
      <c r="T16" s="160"/>
    </row>
    <row r="17" spans="2:20" ht="24" customHeight="1">
      <c r="B17" s="112"/>
      <c r="C17" s="117"/>
      <c r="D17" s="117"/>
      <c r="E17" s="117"/>
      <c r="F17" s="22" t="s">
        <v>15</v>
      </c>
      <c r="G17" s="130"/>
      <c r="H17" s="125"/>
      <c r="I17" s="25" t="s">
        <v>43</v>
      </c>
      <c r="J17" s="158"/>
      <c r="K17" s="159"/>
      <c r="L17" s="159"/>
      <c r="M17" s="159"/>
      <c r="N17" s="159"/>
      <c r="O17" s="159"/>
      <c r="P17" s="159"/>
      <c r="Q17" s="159"/>
      <c r="R17" s="159"/>
      <c r="S17" s="159"/>
      <c r="T17" s="160"/>
    </row>
    <row r="18" spans="2:20" ht="24" customHeight="1">
      <c r="B18" s="112"/>
      <c r="C18" s="117" t="s">
        <v>16</v>
      </c>
      <c r="D18" s="118"/>
      <c r="E18" s="6" t="s">
        <v>17</v>
      </c>
      <c r="F18" s="121" t="s">
        <v>99</v>
      </c>
      <c r="G18" s="122"/>
      <c r="H18" s="122"/>
      <c r="I18" s="123"/>
      <c r="J18" s="158"/>
      <c r="K18" s="159"/>
      <c r="L18" s="159"/>
      <c r="M18" s="159"/>
      <c r="N18" s="159"/>
      <c r="O18" s="159"/>
      <c r="P18" s="159"/>
      <c r="Q18" s="159"/>
      <c r="R18" s="159"/>
      <c r="S18" s="159"/>
      <c r="T18" s="160"/>
    </row>
    <row r="19" spans="2:20" ht="24" customHeight="1">
      <c r="B19" s="112"/>
      <c r="C19" s="117"/>
      <c r="D19" s="118"/>
      <c r="E19" s="6" t="s">
        <v>18</v>
      </c>
      <c r="F19" s="124" t="s">
        <v>100</v>
      </c>
      <c r="G19" s="125"/>
      <c r="H19" s="125"/>
      <c r="I19" s="126"/>
      <c r="J19" s="158"/>
      <c r="K19" s="159"/>
      <c r="L19" s="159"/>
      <c r="M19" s="159"/>
      <c r="N19" s="159"/>
      <c r="O19" s="159"/>
      <c r="P19" s="159"/>
      <c r="Q19" s="159"/>
      <c r="R19" s="159"/>
      <c r="S19" s="159"/>
      <c r="T19" s="160"/>
    </row>
    <row r="20" spans="2:20" ht="24" customHeight="1">
      <c r="B20" s="112"/>
      <c r="C20" s="164" t="s">
        <v>19</v>
      </c>
      <c r="D20" s="165"/>
      <c r="E20" s="166"/>
      <c r="F20" s="127" t="s">
        <v>98</v>
      </c>
      <c r="G20" s="128"/>
      <c r="H20" s="128"/>
      <c r="I20" s="129"/>
      <c r="J20" s="158"/>
      <c r="K20" s="159"/>
      <c r="L20" s="159"/>
      <c r="M20" s="159"/>
      <c r="N20" s="159"/>
      <c r="O20" s="159"/>
      <c r="P20" s="159"/>
      <c r="Q20" s="159"/>
      <c r="R20" s="159"/>
      <c r="S20" s="159"/>
      <c r="T20" s="160"/>
    </row>
    <row r="21" spans="2:20" ht="24" customHeight="1">
      <c r="B21" s="112"/>
      <c r="C21" s="167"/>
      <c r="D21" s="168"/>
      <c r="E21" s="169"/>
      <c r="F21" s="174" t="s">
        <v>107</v>
      </c>
      <c r="G21" s="175"/>
      <c r="H21" s="175"/>
      <c r="I21" s="176"/>
      <c r="J21" s="158"/>
      <c r="K21" s="159"/>
      <c r="L21" s="159"/>
      <c r="M21" s="159"/>
      <c r="N21" s="159"/>
      <c r="O21" s="159"/>
      <c r="P21" s="159"/>
      <c r="Q21" s="159"/>
      <c r="R21" s="159"/>
      <c r="S21" s="159"/>
      <c r="T21" s="160"/>
    </row>
    <row r="22" spans="2:20" ht="24" customHeight="1">
      <c r="B22" s="112"/>
      <c r="C22" s="161"/>
      <c r="D22" s="162"/>
      <c r="E22" s="170"/>
      <c r="F22" s="171" t="s">
        <v>108</v>
      </c>
      <c r="G22" s="172"/>
      <c r="H22" s="172"/>
      <c r="I22" s="173"/>
      <c r="J22" s="158"/>
      <c r="K22" s="159"/>
      <c r="L22" s="159"/>
      <c r="M22" s="159"/>
      <c r="N22" s="159"/>
      <c r="O22" s="159"/>
      <c r="P22" s="159"/>
      <c r="Q22" s="159"/>
      <c r="R22" s="159"/>
      <c r="S22" s="159"/>
      <c r="T22" s="160"/>
    </row>
    <row r="23" spans="2:20" ht="24" customHeight="1">
      <c r="B23" s="112"/>
      <c r="C23" s="114" t="s">
        <v>97</v>
      </c>
      <c r="D23" s="108" t="s">
        <v>20</v>
      </c>
      <c r="E23" s="110"/>
      <c r="F23" s="7" t="s">
        <v>14</v>
      </c>
      <c r="G23" s="21"/>
      <c r="H23" s="22" t="s">
        <v>15</v>
      </c>
      <c r="I23" s="20"/>
      <c r="J23" s="158"/>
      <c r="K23" s="159"/>
      <c r="L23" s="159"/>
      <c r="M23" s="159"/>
      <c r="N23" s="159"/>
      <c r="O23" s="159"/>
      <c r="P23" s="159"/>
      <c r="Q23" s="159"/>
      <c r="R23" s="159"/>
      <c r="S23" s="159"/>
      <c r="T23" s="160"/>
    </row>
    <row r="24" spans="2:20" ht="24" customHeight="1">
      <c r="B24" s="112"/>
      <c r="C24" s="114"/>
      <c r="D24" s="108" t="s">
        <v>21</v>
      </c>
      <c r="E24" s="110"/>
      <c r="F24" s="7" t="s">
        <v>14</v>
      </c>
      <c r="G24" s="21"/>
      <c r="H24" s="22" t="s">
        <v>15</v>
      </c>
      <c r="I24" s="20"/>
      <c r="J24" s="158"/>
      <c r="K24" s="159"/>
      <c r="L24" s="159"/>
      <c r="M24" s="159"/>
      <c r="N24" s="159"/>
      <c r="O24" s="159"/>
      <c r="P24" s="159"/>
      <c r="Q24" s="159"/>
      <c r="R24" s="159"/>
      <c r="S24" s="159"/>
      <c r="T24" s="160"/>
    </row>
    <row r="25" spans="2:20" ht="24" customHeight="1">
      <c r="B25" s="112"/>
      <c r="C25" s="114"/>
      <c r="D25" s="108" t="s">
        <v>22</v>
      </c>
      <c r="E25" s="110"/>
      <c r="F25" s="7" t="s">
        <v>14</v>
      </c>
      <c r="G25" s="21"/>
      <c r="H25" s="22" t="s">
        <v>15</v>
      </c>
      <c r="I25" s="20"/>
      <c r="J25" s="158"/>
      <c r="K25" s="159"/>
      <c r="L25" s="159"/>
      <c r="M25" s="159"/>
      <c r="N25" s="159"/>
      <c r="O25" s="159"/>
      <c r="P25" s="159"/>
      <c r="Q25" s="159"/>
      <c r="R25" s="159"/>
      <c r="S25" s="159"/>
      <c r="T25" s="160"/>
    </row>
    <row r="26" spans="2:20" ht="24" customHeight="1">
      <c r="B26" s="112"/>
      <c r="C26" s="114"/>
      <c r="D26" s="116" t="s">
        <v>23</v>
      </c>
      <c r="E26" s="6" t="s">
        <v>24</v>
      </c>
      <c r="F26" s="7" t="s">
        <v>14</v>
      </c>
      <c r="G26" s="21"/>
      <c r="H26" s="22" t="s">
        <v>15</v>
      </c>
      <c r="I26" s="20"/>
      <c r="J26" s="161"/>
      <c r="K26" s="162"/>
      <c r="L26" s="162"/>
      <c r="M26" s="162"/>
      <c r="N26" s="162"/>
      <c r="O26" s="162"/>
      <c r="P26" s="162"/>
      <c r="Q26" s="162"/>
      <c r="R26" s="162"/>
      <c r="S26" s="162"/>
      <c r="T26" s="163"/>
    </row>
    <row r="27" spans="2:20" ht="24" customHeight="1">
      <c r="B27" s="112"/>
      <c r="C27" s="114"/>
      <c r="D27" s="116"/>
      <c r="E27" s="6" t="s">
        <v>25</v>
      </c>
      <c r="F27" s="7" t="s">
        <v>14</v>
      </c>
      <c r="G27" s="21"/>
      <c r="H27" s="22" t="s">
        <v>15</v>
      </c>
      <c r="I27" s="20"/>
      <c r="J27" s="5" t="s">
        <v>34</v>
      </c>
      <c r="K27" s="36" t="s">
        <v>35</v>
      </c>
      <c r="L27" s="108" t="s">
        <v>86</v>
      </c>
      <c r="M27" s="110"/>
      <c r="N27" s="108" t="s">
        <v>87</v>
      </c>
      <c r="O27" s="110"/>
      <c r="P27" s="35" t="s">
        <v>88</v>
      </c>
      <c r="Q27" s="36" t="s">
        <v>89</v>
      </c>
      <c r="R27" s="108" t="s">
        <v>90</v>
      </c>
      <c r="S27" s="177"/>
      <c r="T27" s="8" t="s">
        <v>42</v>
      </c>
    </row>
    <row r="28" spans="2:20" ht="24" customHeight="1">
      <c r="B28" s="112"/>
      <c r="C28" s="114"/>
      <c r="D28" s="116"/>
      <c r="E28" s="6" t="s">
        <v>26</v>
      </c>
      <c r="F28" s="7" t="s">
        <v>14</v>
      </c>
      <c r="G28" s="21"/>
      <c r="H28" s="22" t="s">
        <v>15</v>
      </c>
      <c r="I28" s="7"/>
      <c r="J28" s="131" t="s">
        <v>83</v>
      </c>
      <c r="K28" s="153">
        <v>0.3</v>
      </c>
      <c r="L28" s="2" t="s">
        <v>36</v>
      </c>
      <c r="M28" s="47"/>
      <c r="N28" s="11" t="s">
        <v>36</v>
      </c>
      <c r="O28" s="43"/>
      <c r="P28" s="47"/>
      <c r="Q28" s="48"/>
      <c r="R28" s="57" t="s">
        <v>81</v>
      </c>
      <c r="S28" s="59">
        <v>6</v>
      </c>
      <c r="T28" s="3"/>
    </row>
    <row r="29" spans="2:20" ht="24" customHeight="1">
      <c r="B29" s="112"/>
      <c r="C29" s="114"/>
      <c r="D29" s="108" t="s">
        <v>27</v>
      </c>
      <c r="E29" s="110"/>
      <c r="F29" s="7" t="s">
        <v>14</v>
      </c>
      <c r="G29" s="21"/>
      <c r="H29" s="22" t="s">
        <v>15</v>
      </c>
      <c r="I29" s="7"/>
      <c r="J29" s="132"/>
      <c r="K29" s="154"/>
      <c r="L29" s="10" t="s">
        <v>37</v>
      </c>
      <c r="M29" s="33"/>
      <c r="N29" s="12" t="s">
        <v>37</v>
      </c>
      <c r="O29" s="44"/>
      <c r="P29" s="33"/>
      <c r="Q29" s="49"/>
      <c r="R29" s="58" t="s">
        <v>82</v>
      </c>
      <c r="S29" s="60"/>
      <c r="T29" s="19"/>
    </row>
    <row r="30" spans="2:20" ht="24" customHeight="1">
      <c r="B30" s="112"/>
      <c r="C30" s="114"/>
      <c r="D30" s="108" t="s">
        <v>28</v>
      </c>
      <c r="E30" s="110"/>
      <c r="F30" s="7" t="s">
        <v>14</v>
      </c>
      <c r="G30" s="21"/>
      <c r="H30" s="22" t="s">
        <v>15</v>
      </c>
      <c r="I30" s="7"/>
      <c r="J30" s="133"/>
      <c r="K30" s="42" t="s">
        <v>85</v>
      </c>
      <c r="L30" s="15" t="s">
        <v>38</v>
      </c>
      <c r="M30" s="34"/>
      <c r="N30" s="16" t="s">
        <v>38</v>
      </c>
      <c r="O30" s="45"/>
      <c r="P30" s="34"/>
      <c r="Q30" s="50"/>
      <c r="R30" s="9" t="s">
        <v>91</v>
      </c>
      <c r="S30" s="60">
        <v>6</v>
      </c>
      <c r="T30" s="19"/>
    </row>
    <row r="31" spans="2:20" ht="24" customHeight="1">
      <c r="B31" s="112"/>
      <c r="C31" s="114"/>
      <c r="D31" s="108" t="s">
        <v>29</v>
      </c>
      <c r="E31" s="110"/>
      <c r="F31" s="7" t="s">
        <v>14</v>
      </c>
      <c r="G31" s="21"/>
      <c r="H31" s="22" t="s">
        <v>15</v>
      </c>
      <c r="I31" s="7"/>
      <c r="J31" s="131" t="s">
        <v>84</v>
      </c>
      <c r="K31" s="153"/>
      <c r="L31" s="17" t="s">
        <v>36</v>
      </c>
      <c r="M31" s="51"/>
      <c r="N31" s="18" t="s">
        <v>36</v>
      </c>
      <c r="O31" s="46"/>
      <c r="P31" s="51"/>
      <c r="Q31" s="52"/>
      <c r="R31" s="9" t="s">
        <v>92</v>
      </c>
      <c r="S31" s="60">
        <v>6</v>
      </c>
      <c r="T31" s="19"/>
    </row>
    <row r="32" spans="2:20" ht="24" customHeight="1">
      <c r="B32" s="112"/>
      <c r="C32" s="114"/>
      <c r="D32" s="108" t="s">
        <v>30</v>
      </c>
      <c r="E32" s="110"/>
      <c r="F32" s="7" t="s">
        <v>14</v>
      </c>
      <c r="G32" s="21"/>
      <c r="H32" s="22" t="s">
        <v>15</v>
      </c>
      <c r="I32" s="7"/>
      <c r="J32" s="132"/>
      <c r="K32" s="154"/>
      <c r="L32" s="10" t="s">
        <v>37</v>
      </c>
      <c r="M32" s="33"/>
      <c r="N32" s="12" t="s">
        <v>37</v>
      </c>
      <c r="O32" s="44"/>
      <c r="P32" s="33"/>
      <c r="Q32" s="49"/>
      <c r="R32" s="56" t="s">
        <v>40</v>
      </c>
      <c r="S32" s="60">
        <v>3</v>
      </c>
      <c r="T32" s="19"/>
    </row>
    <row r="33" spans="2:20" ht="24" customHeight="1">
      <c r="B33" s="112"/>
      <c r="C33" s="114"/>
      <c r="D33" s="108" t="s">
        <v>31</v>
      </c>
      <c r="E33" s="110"/>
      <c r="F33" s="7" t="s">
        <v>14</v>
      </c>
      <c r="G33" s="21"/>
      <c r="H33" s="22" t="s">
        <v>15</v>
      </c>
      <c r="I33" s="7"/>
      <c r="J33" s="133"/>
      <c r="K33" s="53" t="s">
        <v>85</v>
      </c>
      <c r="L33" s="2" t="s">
        <v>38</v>
      </c>
      <c r="M33" s="47"/>
      <c r="N33" s="11" t="s">
        <v>38</v>
      </c>
      <c r="O33" s="43"/>
      <c r="P33" s="47"/>
      <c r="Q33" s="48"/>
      <c r="R33" s="56" t="s">
        <v>39</v>
      </c>
      <c r="S33" s="60">
        <v>3</v>
      </c>
      <c r="T33" s="19"/>
    </row>
    <row r="34" spans="2:20" ht="24" customHeight="1" thickBot="1">
      <c r="B34" s="113"/>
      <c r="C34" s="115"/>
      <c r="D34" s="119" t="s">
        <v>32</v>
      </c>
      <c r="E34" s="120"/>
      <c r="F34" s="14" t="s">
        <v>14</v>
      </c>
      <c r="G34" s="23"/>
      <c r="H34" s="24" t="s">
        <v>15</v>
      </c>
      <c r="I34" s="14"/>
      <c r="J34" s="63" t="s">
        <v>93</v>
      </c>
      <c r="K34" s="64" t="s">
        <v>94</v>
      </c>
      <c r="L34" s="150" t="s">
        <v>95</v>
      </c>
      <c r="M34" s="151"/>
      <c r="N34" s="119" t="s">
        <v>96</v>
      </c>
      <c r="O34" s="152"/>
      <c r="P34" s="62"/>
      <c r="Q34" s="54"/>
      <c r="R34" s="55" t="s">
        <v>41</v>
      </c>
      <c r="S34" s="61">
        <f>SUM(S28:S33)</f>
        <v>24</v>
      </c>
      <c r="T34" s="4"/>
    </row>
  </sheetData>
  <sheetProtection/>
  <mergeCells count="57">
    <mergeCell ref="F4:I4"/>
    <mergeCell ref="F5:I5"/>
    <mergeCell ref="J4:T26"/>
    <mergeCell ref="C20:E22"/>
    <mergeCell ref="F22:I22"/>
    <mergeCell ref="F21:I21"/>
    <mergeCell ref="R27:S27"/>
    <mergeCell ref="B4:E4"/>
    <mergeCell ref="B5:E5"/>
    <mergeCell ref="B6:E6"/>
    <mergeCell ref="B7:E7"/>
    <mergeCell ref="B8:E8"/>
    <mergeCell ref="L34:M34"/>
    <mergeCell ref="N34:O34"/>
    <mergeCell ref="L27:M27"/>
    <mergeCell ref="N27:O27"/>
    <mergeCell ref="K28:K29"/>
    <mergeCell ref="K31:K32"/>
    <mergeCell ref="F14:I14"/>
    <mergeCell ref="B9:I9"/>
    <mergeCell ref="B12:E12"/>
    <mergeCell ref="F8:I8"/>
    <mergeCell ref="B15:I15"/>
    <mergeCell ref="B3:E3"/>
    <mergeCell ref="B10:E10"/>
    <mergeCell ref="B11:E11"/>
    <mergeCell ref="B13:E13"/>
    <mergeCell ref="B14:E14"/>
    <mergeCell ref="J28:J30"/>
    <mergeCell ref="J31:J33"/>
    <mergeCell ref="F3:T3"/>
    <mergeCell ref="B2:T2"/>
    <mergeCell ref="D32:E32"/>
    <mergeCell ref="D33:E33"/>
    <mergeCell ref="F10:I10"/>
    <mergeCell ref="F11:I11"/>
    <mergeCell ref="F12:I12"/>
    <mergeCell ref="F13:I13"/>
    <mergeCell ref="D34:E34"/>
    <mergeCell ref="F18:I18"/>
    <mergeCell ref="F19:I19"/>
    <mergeCell ref="F20:I20"/>
    <mergeCell ref="G16:H16"/>
    <mergeCell ref="G17:H17"/>
    <mergeCell ref="D23:E23"/>
    <mergeCell ref="D24:E24"/>
    <mergeCell ref="D25:E25"/>
    <mergeCell ref="F6:I6"/>
    <mergeCell ref="F7:I7"/>
    <mergeCell ref="B16:B34"/>
    <mergeCell ref="C23:C34"/>
    <mergeCell ref="D26:D28"/>
    <mergeCell ref="C16:E17"/>
    <mergeCell ref="C18:D19"/>
    <mergeCell ref="D29:E29"/>
    <mergeCell ref="D30:E30"/>
    <mergeCell ref="D31:E31"/>
  </mergeCells>
  <printOptions/>
  <pageMargins left="0.5905511811023623" right="0.5905511811023623" top="0.984251968503937" bottom="0.5905511811023623" header="0.5905511811023623" footer="0.31496062992125984"/>
  <pageSetup horizontalDpi="600" verticalDpi="600" orientation="landscape" paperSize="8" r:id="rId1"/>
  <headerFooter>
    <oddHeader>&amp;L&amp;"ＭＳ ゴシック,標準"&amp;9鳥取市建築工事標準書式
参考様式－45(1)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T43"/>
  <sheetViews>
    <sheetView showZeros="0" view="pageLayout" zoomScaleNormal="85" workbookViewId="0" topLeftCell="A1">
      <selection activeCell="B5" sqref="B5:I30"/>
    </sheetView>
  </sheetViews>
  <sheetFormatPr defaultColWidth="9.140625" defaultRowHeight="15"/>
  <cols>
    <col min="1" max="1" width="9.00390625" style="1" customWidth="1"/>
    <col min="2" max="2" width="15.57421875" style="1" customWidth="1"/>
    <col min="3" max="3" width="12.57421875" style="1" customWidth="1"/>
    <col min="4" max="4" width="14.57421875" style="1" customWidth="1"/>
    <col min="5" max="5" width="6.57421875" style="1" customWidth="1"/>
    <col min="6" max="6" width="15.57421875" style="1" customWidth="1"/>
    <col min="7" max="7" width="12.57421875" style="1" customWidth="1"/>
    <col min="8" max="8" width="14.57421875" style="1" customWidth="1"/>
    <col min="9" max="10" width="6.57421875" style="1" customWidth="1"/>
    <col min="11" max="12" width="12.57421875" style="1" customWidth="1"/>
    <col min="13" max="13" width="6.57421875" style="1" customWidth="1"/>
    <col min="14" max="17" width="15.57421875" style="1" customWidth="1"/>
    <col min="18" max="16384" width="9.00390625" style="1" customWidth="1"/>
  </cols>
  <sheetData>
    <row r="1" ht="12.75" thickBot="1"/>
    <row r="2" spans="2:17" ht="24" customHeight="1" thickBot="1">
      <c r="B2" s="138" t="s">
        <v>44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20"/>
    </row>
    <row r="3" spans="2:17" ht="24" customHeight="1" thickBot="1">
      <c r="B3" s="26" t="s">
        <v>0</v>
      </c>
      <c r="C3" s="134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</row>
    <row r="4" spans="2:17" ht="24" customHeight="1">
      <c r="B4" s="27" t="s">
        <v>45</v>
      </c>
      <c r="C4" s="199"/>
      <c r="D4" s="199"/>
      <c r="E4" s="199"/>
      <c r="F4" s="199"/>
      <c r="G4" s="199"/>
      <c r="H4" s="199"/>
      <c r="I4" s="199"/>
      <c r="J4" s="203" t="s">
        <v>49</v>
      </c>
      <c r="K4" s="204"/>
      <c r="L4" s="204"/>
      <c r="M4" s="205"/>
      <c r="N4" s="200" t="s">
        <v>51</v>
      </c>
      <c r="O4" s="201"/>
      <c r="P4" s="200" t="s">
        <v>15</v>
      </c>
      <c r="Q4" s="202"/>
    </row>
    <row r="5" spans="2:20" ht="24" customHeight="1">
      <c r="B5" s="221" t="s">
        <v>110</v>
      </c>
      <c r="C5" s="222"/>
      <c r="D5" s="222"/>
      <c r="E5" s="222"/>
      <c r="F5" s="222"/>
      <c r="G5" s="222"/>
      <c r="H5" s="222"/>
      <c r="I5" s="222"/>
      <c r="J5" s="206"/>
      <c r="K5" s="207"/>
      <c r="L5" s="207"/>
      <c r="M5" s="208"/>
      <c r="N5" s="65" t="s">
        <v>75</v>
      </c>
      <c r="O5" s="38">
        <f>N8</f>
        <v>0.3541666666666667</v>
      </c>
      <c r="P5" s="65" t="s">
        <v>75</v>
      </c>
      <c r="Q5" s="39">
        <f>O8</f>
        <v>0.3541666666666667</v>
      </c>
      <c r="T5" s="37"/>
    </row>
    <row r="6" spans="2:17" ht="24" customHeight="1" thickBot="1">
      <c r="B6" s="223"/>
      <c r="C6" s="159"/>
      <c r="D6" s="159"/>
      <c r="E6" s="159"/>
      <c r="F6" s="159"/>
      <c r="G6" s="159"/>
      <c r="H6" s="159"/>
      <c r="I6" s="159"/>
      <c r="J6" s="209"/>
      <c r="K6" s="210"/>
      <c r="L6" s="210"/>
      <c r="M6" s="211"/>
      <c r="N6" s="105" t="s">
        <v>77</v>
      </c>
      <c r="O6" s="106">
        <f>N30</f>
        <v>0.7291666666666666</v>
      </c>
      <c r="P6" s="105" t="s">
        <v>78</v>
      </c>
      <c r="Q6" s="107">
        <f>O30</f>
        <v>0.75</v>
      </c>
    </row>
    <row r="7" spans="2:17" ht="24" customHeight="1" thickTop="1">
      <c r="B7" s="223"/>
      <c r="C7" s="159"/>
      <c r="D7" s="159"/>
      <c r="E7" s="159"/>
      <c r="F7" s="159"/>
      <c r="G7" s="159"/>
      <c r="H7" s="159"/>
      <c r="I7" s="159"/>
      <c r="J7" s="100" t="s">
        <v>71</v>
      </c>
      <c r="K7" s="196" t="s">
        <v>70</v>
      </c>
      <c r="L7" s="197"/>
      <c r="M7" s="198"/>
      <c r="N7" s="101" t="s">
        <v>72</v>
      </c>
      <c r="O7" s="102" t="s">
        <v>73</v>
      </c>
      <c r="P7" s="103" t="s">
        <v>80</v>
      </c>
      <c r="Q7" s="104" t="s">
        <v>74</v>
      </c>
    </row>
    <row r="8" spans="2:17" ht="16.5" customHeight="1">
      <c r="B8" s="223"/>
      <c r="C8" s="159"/>
      <c r="D8" s="159"/>
      <c r="E8" s="159"/>
      <c r="F8" s="159"/>
      <c r="G8" s="159"/>
      <c r="H8" s="159"/>
      <c r="I8" s="159"/>
      <c r="J8" s="67" t="s">
        <v>79</v>
      </c>
      <c r="K8" s="68"/>
      <c r="L8" s="68">
        <v>0</v>
      </c>
      <c r="M8" s="68"/>
      <c r="N8" s="69">
        <v>0.3541666666666667</v>
      </c>
      <c r="O8" s="70">
        <v>0.3541666666666667</v>
      </c>
      <c r="P8" s="71"/>
      <c r="Q8" s="72"/>
    </row>
    <row r="9" spans="2:17" ht="16.5" customHeight="1">
      <c r="B9" s="223"/>
      <c r="C9" s="159"/>
      <c r="D9" s="159"/>
      <c r="E9" s="159"/>
      <c r="F9" s="159"/>
      <c r="G9" s="159"/>
      <c r="H9" s="159"/>
      <c r="I9" s="159"/>
      <c r="J9" s="73" t="s">
        <v>36</v>
      </c>
      <c r="K9" s="74">
        <v>1</v>
      </c>
      <c r="L9" s="75">
        <f>K9</f>
        <v>1</v>
      </c>
      <c r="M9" s="76" t="s">
        <v>116</v>
      </c>
      <c r="N9" s="77">
        <v>0.375</v>
      </c>
      <c r="O9" s="78">
        <v>0.3819444444444444</v>
      </c>
      <c r="P9" s="79">
        <f>IF(K9&gt;0,(O9-O8)*60*24,0)</f>
        <v>39.999999999999936</v>
      </c>
      <c r="Q9" s="80"/>
    </row>
    <row r="10" spans="2:17" ht="16.5" customHeight="1">
      <c r="B10" s="223"/>
      <c r="C10" s="159"/>
      <c r="D10" s="159"/>
      <c r="E10" s="159"/>
      <c r="F10" s="159"/>
      <c r="G10" s="159"/>
      <c r="H10" s="159"/>
      <c r="I10" s="159"/>
      <c r="J10" s="81" t="s">
        <v>37</v>
      </c>
      <c r="K10" s="82">
        <v>7</v>
      </c>
      <c r="L10" s="83">
        <f>L9+K10</f>
        <v>8</v>
      </c>
      <c r="M10" s="84" t="s">
        <v>116</v>
      </c>
      <c r="N10" s="85">
        <v>0.3923611111111111</v>
      </c>
      <c r="O10" s="86">
        <v>0.40277777777777773</v>
      </c>
      <c r="P10" s="79">
        <f aca="true" t="shared" si="0" ref="P10:P29">IF(K10&gt;0,(O10-O9)*60*24,0)</f>
        <v>29.99999999999997</v>
      </c>
      <c r="Q10" s="87"/>
    </row>
    <row r="11" spans="2:17" ht="16.5" customHeight="1">
      <c r="B11" s="223"/>
      <c r="C11" s="159"/>
      <c r="D11" s="159"/>
      <c r="E11" s="159"/>
      <c r="F11" s="159"/>
      <c r="G11" s="159"/>
      <c r="H11" s="159"/>
      <c r="I11" s="159"/>
      <c r="J11" s="81" t="s">
        <v>38</v>
      </c>
      <c r="K11" s="82">
        <v>7</v>
      </c>
      <c r="L11" s="83">
        <f aca="true" t="shared" si="1" ref="L11:L19">L10+K11</f>
        <v>15</v>
      </c>
      <c r="M11" s="84" t="s">
        <v>116</v>
      </c>
      <c r="N11" s="85">
        <v>0.40972222222222227</v>
      </c>
      <c r="O11" s="86">
        <v>0.4166666666666667</v>
      </c>
      <c r="P11" s="88">
        <f t="shared" si="0"/>
        <v>20.00000000000009</v>
      </c>
      <c r="Q11" s="87"/>
    </row>
    <row r="12" spans="2:17" ht="16.5" customHeight="1">
      <c r="B12" s="223"/>
      <c r="C12" s="159"/>
      <c r="D12" s="159"/>
      <c r="E12" s="159"/>
      <c r="F12" s="159"/>
      <c r="G12" s="159"/>
      <c r="H12" s="159"/>
      <c r="I12" s="159"/>
      <c r="J12" s="81" t="s">
        <v>52</v>
      </c>
      <c r="K12" s="82">
        <v>1</v>
      </c>
      <c r="L12" s="83">
        <f t="shared" si="1"/>
        <v>16</v>
      </c>
      <c r="M12" s="84" t="s">
        <v>116</v>
      </c>
      <c r="N12" s="85">
        <v>0.4236111111111111</v>
      </c>
      <c r="O12" s="86">
        <v>0.4305555555555556</v>
      </c>
      <c r="P12" s="88">
        <f t="shared" si="0"/>
        <v>20.000000000000007</v>
      </c>
      <c r="Q12" s="87"/>
    </row>
    <row r="13" spans="2:17" ht="16.5" customHeight="1">
      <c r="B13" s="223"/>
      <c r="C13" s="159"/>
      <c r="D13" s="159"/>
      <c r="E13" s="159"/>
      <c r="F13" s="159"/>
      <c r="G13" s="159"/>
      <c r="H13" s="159"/>
      <c r="I13" s="159"/>
      <c r="J13" s="81" t="s">
        <v>53</v>
      </c>
      <c r="K13" s="82">
        <v>7</v>
      </c>
      <c r="L13" s="83">
        <f t="shared" si="1"/>
        <v>23</v>
      </c>
      <c r="M13" s="84" t="s">
        <v>116</v>
      </c>
      <c r="N13" s="85">
        <v>0.44097222222222227</v>
      </c>
      <c r="O13" s="86">
        <v>0.4513888888888889</v>
      </c>
      <c r="P13" s="88">
        <f t="shared" si="0"/>
        <v>29.99999999999997</v>
      </c>
      <c r="Q13" s="87"/>
    </row>
    <row r="14" spans="2:17" ht="16.5" customHeight="1">
      <c r="B14" s="223"/>
      <c r="C14" s="159"/>
      <c r="D14" s="159"/>
      <c r="E14" s="159"/>
      <c r="F14" s="159"/>
      <c r="G14" s="159"/>
      <c r="H14" s="159"/>
      <c r="I14" s="159"/>
      <c r="J14" s="81" t="s">
        <v>54</v>
      </c>
      <c r="K14" s="82">
        <v>7</v>
      </c>
      <c r="L14" s="83">
        <f t="shared" si="1"/>
        <v>30</v>
      </c>
      <c r="M14" s="84" t="s">
        <v>116</v>
      </c>
      <c r="N14" s="85">
        <v>0.4583333333333333</v>
      </c>
      <c r="O14" s="86">
        <v>0.47222222222222227</v>
      </c>
      <c r="P14" s="88">
        <f t="shared" si="0"/>
        <v>30.000000000000053</v>
      </c>
      <c r="Q14" s="87"/>
    </row>
    <row r="15" spans="2:17" ht="16.5" customHeight="1">
      <c r="B15" s="223"/>
      <c r="C15" s="159"/>
      <c r="D15" s="159"/>
      <c r="E15" s="159"/>
      <c r="F15" s="159"/>
      <c r="G15" s="159"/>
      <c r="H15" s="159"/>
      <c r="I15" s="159"/>
      <c r="J15" s="81" t="s">
        <v>56</v>
      </c>
      <c r="K15" s="82">
        <v>1.5</v>
      </c>
      <c r="L15" s="83">
        <f t="shared" si="1"/>
        <v>31.5</v>
      </c>
      <c r="M15" s="84" t="s">
        <v>116</v>
      </c>
      <c r="N15" s="85">
        <v>0.46527777777777773</v>
      </c>
      <c r="O15" s="86">
        <v>0.4791666666666667</v>
      </c>
      <c r="P15" s="88">
        <f t="shared" si="0"/>
        <v>9.999999999999964</v>
      </c>
      <c r="Q15" s="87"/>
    </row>
    <row r="16" spans="2:17" ht="16.5" customHeight="1">
      <c r="B16" s="223"/>
      <c r="C16" s="159"/>
      <c r="D16" s="159"/>
      <c r="E16" s="159"/>
      <c r="F16" s="159"/>
      <c r="G16" s="159"/>
      <c r="H16" s="159"/>
      <c r="I16" s="159"/>
      <c r="J16" s="81" t="s">
        <v>55</v>
      </c>
      <c r="K16" s="82">
        <v>1</v>
      </c>
      <c r="L16" s="83">
        <f t="shared" si="1"/>
        <v>32.5</v>
      </c>
      <c r="M16" s="84" t="s">
        <v>116</v>
      </c>
      <c r="N16" s="85">
        <v>0.4791666666666667</v>
      </c>
      <c r="O16" s="86">
        <v>0.4895833333333333</v>
      </c>
      <c r="P16" s="88">
        <f t="shared" si="0"/>
        <v>14.999999999999947</v>
      </c>
      <c r="Q16" s="87"/>
    </row>
    <row r="17" spans="2:17" ht="16.5" customHeight="1">
      <c r="B17" s="223"/>
      <c r="C17" s="159"/>
      <c r="D17" s="159"/>
      <c r="E17" s="159"/>
      <c r="F17" s="159"/>
      <c r="G17" s="159"/>
      <c r="H17" s="159"/>
      <c r="I17" s="159"/>
      <c r="J17" s="81" t="s">
        <v>57</v>
      </c>
      <c r="K17" s="82">
        <v>6</v>
      </c>
      <c r="L17" s="83">
        <f t="shared" si="1"/>
        <v>38.5</v>
      </c>
      <c r="M17" s="84" t="s">
        <v>116</v>
      </c>
      <c r="N17" s="85">
        <v>0.49652777777777773</v>
      </c>
      <c r="O17" s="86">
        <v>0.5069444444444444</v>
      </c>
      <c r="P17" s="88">
        <f t="shared" si="0"/>
        <v>24.999999999999993</v>
      </c>
      <c r="Q17" s="87"/>
    </row>
    <row r="18" spans="2:17" ht="16.5" customHeight="1">
      <c r="B18" s="223"/>
      <c r="C18" s="159"/>
      <c r="D18" s="159"/>
      <c r="E18" s="159"/>
      <c r="F18" s="159"/>
      <c r="G18" s="159"/>
      <c r="H18" s="159"/>
      <c r="I18" s="159"/>
      <c r="J18" s="81" t="s">
        <v>58</v>
      </c>
      <c r="K18" s="82">
        <v>6</v>
      </c>
      <c r="L18" s="83">
        <f t="shared" si="1"/>
        <v>44.5</v>
      </c>
      <c r="M18" s="84" t="s">
        <v>116</v>
      </c>
      <c r="N18" s="85">
        <v>0.513888888888889</v>
      </c>
      <c r="O18" s="86">
        <v>0.5243055555555556</v>
      </c>
      <c r="P18" s="88">
        <f t="shared" si="0"/>
        <v>25.00000000000007</v>
      </c>
      <c r="Q18" s="87"/>
    </row>
    <row r="19" spans="2:17" ht="16.5" customHeight="1">
      <c r="B19" s="223"/>
      <c r="C19" s="159"/>
      <c r="D19" s="159"/>
      <c r="E19" s="159"/>
      <c r="F19" s="159"/>
      <c r="G19" s="159"/>
      <c r="H19" s="159"/>
      <c r="I19" s="159"/>
      <c r="J19" s="81" t="s">
        <v>59</v>
      </c>
      <c r="K19" s="82">
        <v>1</v>
      </c>
      <c r="L19" s="83">
        <f t="shared" si="1"/>
        <v>45.5</v>
      </c>
      <c r="M19" s="84" t="s">
        <v>116</v>
      </c>
      <c r="N19" s="85">
        <v>0.5277777777777778</v>
      </c>
      <c r="O19" s="86">
        <v>0.5416666666666666</v>
      </c>
      <c r="P19" s="88">
        <f t="shared" si="0"/>
        <v>24.99999999999991</v>
      </c>
      <c r="Q19" s="87"/>
    </row>
    <row r="20" spans="2:17" ht="16.5" customHeight="1">
      <c r="B20" s="223"/>
      <c r="C20" s="159"/>
      <c r="D20" s="159"/>
      <c r="E20" s="159"/>
      <c r="F20" s="159"/>
      <c r="G20" s="159"/>
      <c r="H20" s="159"/>
      <c r="I20" s="159"/>
      <c r="J20" s="81" t="s">
        <v>60</v>
      </c>
      <c r="K20" s="82">
        <v>6</v>
      </c>
      <c r="L20" s="83">
        <f aca="true" t="shared" si="2" ref="L20:L28">L19+K20</f>
        <v>51.5</v>
      </c>
      <c r="M20" s="84" t="s">
        <v>116</v>
      </c>
      <c r="N20" s="85">
        <v>0.545138888888889</v>
      </c>
      <c r="O20" s="86">
        <v>0.5590277777777778</v>
      </c>
      <c r="P20" s="88">
        <f t="shared" si="0"/>
        <v>25.00000000000007</v>
      </c>
      <c r="Q20" s="87"/>
    </row>
    <row r="21" spans="2:17" ht="16.5" customHeight="1">
      <c r="B21" s="223"/>
      <c r="C21" s="159"/>
      <c r="D21" s="159"/>
      <c r="E21" s="159"/>
      <c r="F21" s="159"/>
      <c r="G21" s="159"/>
      <c r="H21" s="159"/>
      <c r="I21" s="159"/>
      <c r="J21" s="81" t="s">
        <v>61</v>
      </c>
      <c r="K21" s="82">
        <v>6</v>
      </c>
      <c r="L21" s="83">
        <f t="shared" si="2"/>
        <v>57.5</v>
      </c>
      <c r="M21" s="84" t="s">
        <v>116</v>
      </c>
      <c r="N21" s="85">
        <v>0.5625</v>
      </c>
      <c r="O21" s="86">
        <v>0.579861111111111</v>
      </c>
      <c r="P21" s="88">
        <f t="shared" si="0"/>
        <v>29.999999999999893</v>
      </c>
      <c r="Q21" s="87"/>
    </row>
    <row r="22" spans="2:17" ht="16.5" customHeight="1">
      <c r="B22" s="223"/>
      <c r="C22" s="159"/>
      <c r="D22" s="159"/>
      <c r="E22" s="159"/>
      <c r="F22" s="159"/>
      <c r="G22" s="159"/>
      <c r="H22" s="159"/>
      <c r="I22" s="159"/>
      <c r="J22" s="81" t="s">
        <v>62</v>
      </c>
      <c r="K22" s="82">
        <v>1.5</v>
      </c>
      <c r="L22" s="83">
        <f t="shared" si="2"/>
        <v>59</v>
      </c>
      <c r="M22" s="84" t="s">
        <v>116</v>
      </c>
      <c r="N22" s="85">
        <v>0.5694444444444444</v>
      </c>
      <c r="O22" s="86">
        <v>0.5833333333333334</v>
      </c>
      <c r="P22" s="88">
        <f t="shared" si="0"/>
        <v>5.000000000000142</v>
      </c>
      <c r="Q22" s="87"/>
    </row>
    <row r="23" spans="2:17" ht="16.5" customHeight="1">
      <c r="B23" s="223"/>
      <c r="C23" s="159"/>
      <c r="D23" s="159"/>
      <c r="E23" s="159"/>
      <c r="F23" s="159"/>
      <c r="G23" s="159"/>
      <c r="H23" s="159"/>
      <c r="I23" s="159"/>
      <c r="J23" s="81" t="s">
        <v>47</v>
      </c>
      <c r="K23" s="82"/>
      <c r="L23" s="83">
        <f t="shared" si="2"/>
        <v>59</v>
      </c>
      <c r="M23" s="84" t="s">
        <v>116</v>
      </c>
      <c r="N23" s="85">
        <v>0.5902777777777778</v>
      </c>
      <c r="O23" s="86">
        <v>0.6041666666666666</v>
      </c>
      <c r="P23" s="88">
        <f t="shared" si="0"/>
        <v>0</v>
      </c>
      <c r="Q23" s="87"/>
    </row>
    <row r="24" spans="2:17" ht="16.5" customHeight="1">
      <c r="B24" s="223"/>
      <c r="C24" s="159"/>
      <c r="D24" s="159"/>
      <c r="E24" s="159"/>
      <c r="F24" s="159"/>
      <c r="G24" s="159"/>
      <c r="H24" s="159"/>
      <c r="I24" s="159"/>
      <c r="J24" s="81" t="s">
        <v>63</v>
      </c>
      <c r="K24" s="82">
        <v>7</v>
      </c>
      <c r="L24" s="83">
        <f t="shared" si="2"/>
        <v>66</v>
      </c>
      <c r="M24" s="84" t="s">
        <v>116</v>
      </c>
      <c r="N24" s="85">
        <v>0.611111111111111</v>
      </c>
      <c r="O24" s="86">
        <v>0.6180555555555556</v>
      </c>
      <c r="P24" s="88">
        <f>IF(K24&gt;0,(O24-O23)*60*24,0)</f>
        <v>20.00000000000009</v>
      </c>
      <c r="Q24" s="87"/>
    </row>
    <row r="25" spans="2:17" ht="16.5" customHeight="1">
      <c r="B25" s="223"/>
      <c r="C25" s="159"/>
      <c r="D25" s="159"/>
      <c r="E25" s="159"/>
      <c r="F25" s="159"/>
      <c r="G25" s="159"/>
      <c r="H25" s="159"/>
      <c r="I25" s="159"/>
      <c r="J25" s="81" t="s">
        <v>64</v>
      </c>
      <c r="K25" s="82">
        <v>12.5</v>
      </c>
      <c r="L25" s="83">
        <f t="shared" si="2"/>
        <v>78.5</v>
      </c>
      <c r="M25" s="84" t="s">
        <v>116</v>
      </c>
      <c r="N25" s="85">
        <v>0.638888888888889</v>
      </c>
      <c r="O25" s="86">
        <v>0.6493055555555556</v>
      </c>
      <c r="P25" s="88">
        <f t="shared" si="0"/>
        <v>45</v>
      </c>
      <c r="Q25" s="87"/>
    </row>
    <row r="26" spans="2:17" ht="16.5" customHeight="1">
      <c r="B26" s="223"/>
      <c r="C26" s="159"/>
      <c r="D26" s="159"/>
      <c r="E26" s="159"/>
      <c r="F26" s="159"/>
      <c r="G26" s="159"/>
      <c r="H26" s="159"/>
      <c r="I26" s="159"/>
      <c r="J26" s="81" t="s">
        <v>65</v>
      </c>
      <c r="K26" s="82">
        <v>11.5</v>
      </c>
      <c r="L26" s="83">
        <f t="shared" si="2"/>
        <v>90</v>
      </c>
      <c r="M26" s="84" t="s">
        <v>116</v>
      </c>
      <c r="N26" s="85">
        <v>0.6666666666666666</v>
      </c>
      <c r="O26" s="86">
        <v>0.6805555555555555</v>
      </c>
      <c r="P26" s="88">
        <f t="shared" si="0"/>
        <v>44.999999999999844</v>
      </c>
      <c r="Q26" s="87"/>
    </row>
    <row r="27" spans="2:17" ht="16.5" customHeight="1">
      <c r="B27" s="223"/>
      <c r="C27" s="159"/>
      <c r="D27" s="159"/>
      <c r="E27" s="159"/>
      <c r="F27" s="159"/>
      <c r="G27" s="159"/>
      <c r="H27" s="159"/>
      <c r="I27" s="159"/>
      <c r="J27" s="81" t="s">
        <v>66</v>
      </c>
      <c r="K27" s="82">
        <v>11.5</v>
      </c>
      <c r="L27" s="83">
        <f t="shared" si="2"/>
        <v>101.5</v>
      </c>
      <c r="M27" s="84" t="s">
        <v>116</v>
      </c>
      <c r="N27" s="85">
        <v>0.6944444444444445</v>
      </c>
      <c r="O27" s="86">
        <v>0.7118055555555555</v>
      </c>
      <c r="P27" s="88">
        <f t="shared" si="0"/>
        <v>45</v>
      </c>
      <c r="Q27" s="87"/>
    </row>
    <row r="28" spans="2:20" ht="16.5" customHeight="1">
      <c r="B28" s="223"/>
      <c r="C28" s="159"/>
      <c r="D28" s="159"/>
      <c r="E28" s="159"/>
      <c r="F28" s="159"/>
      <c r="G28" s="159"/>
      <c r="H28" s="159"/>
      <c r="I28" s="159"/>
      <c r="J28" s="81" t="s">
        <v>67</v>
      </c>
      <c r="K28" s="82">
        <v>12.5</v>
      </c>
      <c r="L28" s="83">
        <f t="shared" si="2"/>
        <v>114</v>
      </c>
      <c r="M28" s="84" t="s">
        <v>116</v>
      </c>
      <c r="N28" s="85">
        <v>0.7291666666666666</v>
      </c>
      <c r="O28" s="86">
        <v>0.75</v>
      </c>
      <c r="P28" s="88">
        <f t="shared" si="0"/>
        <v>55.00000000000013</v>
      </c>
      <c r="Q28" s="87"/>
      <c r="T28" s="41"/>
    </row>
    <row r="29" spans="2:20" ht="16.5" customHeight="1">
      <c r="B29" s="223"/>
      <c r="C29" s="159"/>
      <c r="D29" s="159"/>
      <c r="E29" s="159"/>
      <c r="F29" s="159"/>
      <c r="G29" s="159"/>
      <c r="H29" s="159"/>
      <c r="I29" s="159"/>
      <c r="J29" s="81" t="s">
        <v>68</v>
      </c>
      <c r="K29" s="89"/>
      <c r="L29" s="90"/>
      <c r="M29" s="84" t="s">
        <v>116</v>
      </c>
      <c r="N29" s="91"/>
      <c r="O29" s="92"/>
      <c r="P29" s="93">
        <f t="shared" si="0"/>
        <v>0</v>
      </c>
      <c r="Q29" s="94"/>
      <c r="T29" s="40"/>
    </row>
    <row r="30" spans="2:17" ht="16.5" customHeight="1">
      <c r="B30" s="223"/>
      <c r="C30" s="159"/>
      <c r="D30" s="159"/>
      <c r="E30" s="159"/>
      <c r="F30" s="159"/>
      <c r="G30" s="159"/>
      <c r="H30" s="159"/>
      <c r="I30" s="159"/>
      <c r="J30" s="66" t="s">
        <v>69</v>
      </c>
      <c r="K30" s="212">
        <f>SUM(K9:K29)</f>
        <v>114</v>
      </c>
      <c r="L30" s="213"/>
      <c r="M30" s="95" t="s">
        <v>117</v>
      </c>
      <c r="N30" s="96">
        <f>MAX(N9:N29)</f>
        <v>0.7291666666666666</v>
      </c>
      <c r="O30" s="97">
        <f>MAX(O9:O29)</f>
        <v>0.75</v>
      </c>
      <c r="P30" s="98"/>
      <c r="Q30" s="99"/>
    </row>
    <row r="31" spans="2:17" ht="24" customHeight="1">
      <c r="B31" s="145" t="s">
        <v>51</v>
      </c>
      <c r="C31" s="214"/>
      <c r="D31" s="214"/>
      <c r="E31" s="177"/>
      <c r="F31" s="108" t="s">
        <v>15</v>
      </c>
      <c r="G31" s="109"/>
      <c r="H31" s="109"/>
      <c r="I31" s="177"/>
      <c r="J31" s="224"/>
      <c r="K31" s="225"/>
      <c r="L31" s="225"/>
      <c r="M31" s="225"/>
      <c r="N31" s="225"/>
      <c r="O31" s="225"/>
      <c r="P31" s="225"/>
      <c r="Q31" s="226"/>
    </row>
    <row r="32" spans="2:17" ht="24" customHeight="1">
      <c r="B32" s="195" t="s">
        <v>46</v>
      </c>
      <c r="C32" s="18" t="s">
        <v>49</v>
      </c>
      <c r="D32" s="31">
        <v>113</v>
      </c>
      <c r="E32" s="28" t="s">
        <v>43</v>
      </c>
      <c r="F32" s="187" t="s">
        <v>76</v>
      </c>
      <c r="G32" s="18" t="s">
        <v>49</v>
      </c>
      <c r="H32" s="31"/>
      <c r="I32" s="28" t="s">
        <v>43</v>
      </c>
      <c r="J32" s="227"/>
      <c r="K32" s="227"/>
      <c r="L32" s="227"/>
      <c r="M32" s="227"/>
      <c r="N32" s="227"/>
      <c r="O32" s="227"/>
      <c r="P32" s="227"/>
      <c r="Q32" s="228"/>
    </row>
    <row r="33" spans="2:17" ht="24" customHeight="1">
      <c r="B33" s="195"/>
      <c r="C33" s="13" t="s">
        <v>50</v>
      </c>
      <c r="D33" s="32">
        <v>69</v>
      </c>
      <c r="E33" s="29" t="s">
        <v>43</v>
      </c>
      <c r="F33" s="188"/>
      <c r="G33" s="13" t="s">
        <v>50</v>
      </c>
      <c r="H33" s="32"/>
      <c r="I33" s="29" t="s">
        <v>43</v>
      </c>
      <c r="J33" s="227"/>
      <c r="K33" s="227"/>
      <c r="L33" s="227"/>
      <c r="M33" s="227"/>
      <c r="N33" s="227"/>
      <c r="O33" s="227"/>
      <c r="P33" s="227"/>
      <c r="Q33" s="228"/>
    </row>
    <row r="34" spans="2:17" ht="24" customHeight="1">
      <c r="B34" s="185" t="s">
        <v>115</v>
      </c>
      <c r="C34" s="18" t="s">
        <v>49</v>
      </c>
      <c r="D34" s="191">
        <v>0.3541666666666667</v>
      </c>
      <c r="E34" s="192"/>
      <c r="F34" s="189" t="s">
        <v>113</v>
      </c>
      <c r="G34" s="18" t="s">
        <v>49</v>
      </c>
      <c r="H34" s="215"/>
      <c r="I34" s="192"/>
      <c r="J34" s="227"/>
      <c r="K34" s="227"/>
      <c r="L34" s="227"/>
      <c r="M34" s="227"/>
      <c r="N34" s="227"/>
      <c r="O34" s="227"/>
      <c r="P34" s="227"/>
      <c r="Q34" s="228"/>
    </row>
    <row r="35" spans="2:17" ht="24" customHeight="1">
      <c r="B35" s="184"/>
      <c r="C35" s="13" t="s">
        <v>50</v>
      </c>
      <c r="D35" s="193">
        <v>0.3541666666666667</v>
      </c>
      <c r="E35" s="194"/>
      <c r="F35" s="188"/>
      <c r="G35" s="13" t="s">
        <v>50</v>
      </c>
      <c r="H35" s="216"/>
      <c r="I35" s="194"/>
      <c r="J35" s="227"/>
      <c r="K35" s="227"/>
      <c r="L35" s="227"/>
      <c r="M35" s="227"/>
      <c r="N35" s="227"/>
      <c r="O35" s="227"/>
      <c r="P35" s="227"/>
      <c r="Q35" s="228"/>
    </row>
    <row r="36" spans="2:17" ht="24" customHeight="1">
      <c r="B36" s="183" t="s">
        <v>47</v>
      </c>
      <c r="C36" s="18" t="s">
        <v>49</v>
      </c>
      <c r="D36" s="191">
        <v>0.5694444444444444</v>
      </c>
      <c r="E36" s="192"/>
      <c r="F36" s="187" t="s">
        <v>47</v>
      </c>
      <c r="G36" s="18" t="s">
        <v>49</v>
      </c>
      <c r="H36" s="215"/>
      <c r="I36" s="192"/>
      <c r="J36" s="227"/>
      <c r="K36" s="227"/>
      <c r="L36" s="227"/>
      <c r="M36" s="227"/>
      <c r="N36" s="227"/>
      <c r="O36" s="227"/>
      <c r="P36" s="227"/>
      <c r="Q36" s="228"/>
    </row>
    <row r="37" spans="2:17" ht="24" customHeight="1">
      <c r="B37" s="184"/>
      <c r="C37" s="13" t="s">
        <v>50</v>
      </c>
      <c r="D37" s="193">
        <v>0.5347222222222222</v>
      </c>
      <c r="E37" s="194"/>
      <c r="F37" s="188"/>
      <c r="G37" s="13" t="s">
        <v>50</v>
      </c>
      <c r="H37" s="216"/>
      <c r="I37" s="194"/>
      <c r="J37" s="227"/>
      <c r="K37" s="227"/>
      <c r="L37" s="227"/>
      <c r="M37" s="227"/>
      <c r="N37" s="227"/>
      <c r="O37" s="227"/>
      <c r="P37" s="227"/>
      <c r="Q37" s="228"/>
    </row>
    <row r="38" spans="2:17" ht="24" customHeight="1">
      <c r="B38" s="185" t="s">
        <v>114</v>
      </c>
      <c r="C38" s="18" t="s">
        <v>49</v>
      </c>
      <c r="D38" s="191">
        <v>0.5902777777777778</v>
      </c>
      <c r="E38" s="192"/>
      <c r="F38" s="189" t="s">
        <v>114</v>
      </c>
      <c r="G38" s="18" t="s">
        <v>49</v>
      </c>
      <c r="H38" s="215"/>
      <c r="I38" s="192"/>
      <c r="J38" s="227"/>
      <c r="K38" s="227"/>
      <c r="L38" s="227"/>
      <c r="M38" s="227"/>
      <c r="N38" s="227"/>
      <c r="O38" s="227"/>
      <c r="P38" s="227"/>
      <c r="Q38" s="228"/>
    </row>
    <row r="39" spans="2:17" ht="24" customHeight="1">
      <c r="B39" s="184"/>
      <c r="C39" s="13" t="s">
        <v>50</v>
      </c>
      <c r="D39" s="193">
        <v>0.5555555555555556</v>
      </c>
      <c r="E39" s="194"/>
      <c r="F39" s="188"/>
      <c r="G39" s="13" t="s">
        <v>50</v>
      </c>
      <c r="H39" s="216"/>
      <c r="I39" s="194"/>
      <c r="J39" s="227"/>
      <c r="K39" s="227"/>
      <c r="L39" s="227"/>
      <c r="M39" s="227"/>
      <c r="N39" s="227"/>
      <c r="O39" s="227"/>
      <c r="P39" s="227"/>
      <c r="Q39" s="228"/>
    </row>
    <row r="40" spans="2:17" ht="24" customHeight="1">
      <c r="B40" s="183" t="s">
        <v>48</v>
      </c>
      <c r="C40" s="18" t="s">
        <v>49</v>
      </c>
      <c r="D40" s="191">
        <v>0.7291666666666666</v>
      </c>
      <c r="E40" s="192"/>
      <c r="F40" s="187" t="s">
        <v>48</v>
      </c>
      <c r="G40" s="18" t="s">
        <v>49</v>
      </c>
      <c r="H40" s="215"/>
      <c r="I40" s="192"/>
      <c r="J40" s="227"/>
      <c r="K40" s="227"/>
      <c r="L40" s="227"/>
      <c r="M40" s="227"/>
      <c r="N40" s="227"/>
      <c r="O40" s="227"/>
      <c r="P40" s="227"/>
      <c r="Q40" s="228"/>
    </row>
    <row r="41" spans="2:17" ht="24" customHeight="1" thickBot="1">
      <c r="B41" s="186"/>
      <c r="C41" s="30" t="s">
        <v>50</v>
      </c>
      <c r="D41" s="217">
        <v>0.625</v>
      </c>
      <c r="E41" s="218"/>
      <c r="F41" s="190"/>
      <c r="G41" s="30" t="s">
        <v>50</v>
      </c>
      <c r="H41" s="231"/>
      <c r="I41" s="218"/>
      <c r="J41" s="229"/>
      <c r="K41" s="229"/>
      <c r="L41" s="229"/>
      <c r="M41" s="229"/>
      <c r="N41" s="229"/>
      <c r="O41" s="229"/>
      <c r="P41" s="229"/>
      <c r="Q41" s="230"/>
    </row>
    <row r="42" ht="12">
      <c r="B42" s="1" t="s">
        <v>111</v>
      </c>
    </row>
    <row r="43" ht="12">
      <c r="B43" s="1" t="s">
        <v>112</v>
      </c>
    </row>
  </sheetData>
  <sheetProtection/>
  <mergeCells count="38">
    <mergeCell ref="H38:I38"/>
    <mergeCell ref="H39:I39"/>
    <mergeCell ref="H40:I40"/>
    <mergeCell ref="H41:I41"/>
    <mergeCell ref="D36:E36"/>
    <mergeCell ref="D37:E37"/>
    <mergeCell ref="D38:E38"/>
    <mergeCell ref="D39:E39"/>
    <mergeCell ref="H34:I34"/>
    <mergeCell ref="H35:I35"/>
    <mergeCell ref="D41:E41"/>
    <mergeCell ref="B34:B35"/>
    <mergeCell ref="C3:Q3"/>
    <mergeCell ref="B2:Q2"/>
    <mergeCell ref="B5:I30"/>
    <mergeCell ref="J31:Q41"/>
    <mergeCell ref="H36:I36"/>
    <mergeCell ref="H37:I37"/>
    <mergeCell ref="B32:B33"/>
    <mergeCell ref="D40:E40"/>
    <mergeCell ref="K7:M7"/>
    <mergeCell ref="C4:I4"/>
    <mergeCell ref="N4:O4"/>
    <mergeCell ref="P4:Q4"/>
    <mergeCell ref="J4:M6"/>
    <mergeCell ref="K30:L30"/>
    <mergeCell ref="F31:I31"/>
    <mergeCell ref="B31:E31"/>
    <mergeCell ref="B36:B37"/>
    <mergeCell ref="B38:B39"/>
    <mergeCell ref="B40:B41"/>
    <mergeCell ref="F32:F33"/>
    <mergeCell ref="F34:F35"/>
    <mergeCell ref="F36:F37"/>
    <mergeCell ref="F38:F39"/>
    <mergeCell ref="F40:F41"/>
    <mergeCell ref="D34:E34"/>
    <mergeCell ref="D35:E35"/>
  </mergeCells>
  <printOptions/>
  <pageMargins left="0.5905511811023623" right="0.5905511811023623" top="0.984251968503937" bottom="0.5905511811023623" header="0.5905511811023623" footer="0.3937007874015748"/>
  <pageSetup horizontalDpi="600" verticalDpi="600" orientation="landscape" paperSize="8" r:id="rId2"/>
  <headerFooter>
    <oddHeader>&amp;L&amp;"ＭＳ ゴシック,標準"&amp;9鳥取市建築工事標準書式
参考様式－45(2)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2019-05-08T04:17:07Z</dcterms:modified>
  <cp:category/>
  <cp:version/>
  <cp:contentType/>
  <cp:contentStatus/>
</cp:coreProperties>
</file>