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l-file-sv\下水道企画課\下水道企画・経営課\総務・庶務係\001調査関係\00通常調査\Ｒ４\R4行財政改革課照会\230112 R3決算　下水道経営比較分析表\"/>
    </mc:Choice>
  </mc:AlternateContent>
  <workbookProtection workbookAlgorithmName="SHA-512" workbookHashValue="BOtMrIzrbteKBRd+RtlkBXwuNgqac0UZxje/wvibln+QRdSqsX1oXwOq1jZWPeWO4e2upRPqQIHoCoKhiZXbsA==" workbookSaltValue="7kvdsmNDBSAzeyKDxUq5oA==" workbookSpinCount="100000" lockStructure="1"/>
  <bookViews>
    <workbookView xWindow="0" yWindow="0" windowWidth="15360" windowHeight="7632"/>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AD8" i="4" s="1"/>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W8" i="4"/>
  <c r="P8" i="4"/>
  <c r="I8" i="4"/>
  <c r="B8" i="4"/>
  <c r="B6" i="4"/>
</calcChain>
</file>

<file path=xl/sharedStrings.xml><?xml version="1.0" encoding="utf-8"?>
<sst xmlns="http://schemas.openxmlformats.org/spreadsheetml/2006/main" count="231" uniqueCount="119">
  <si>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</si>
  <si>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</si>
  <si>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</si>
  <si>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</si>
  <si>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</si>
  <si>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</si>
  <si>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</si>
  <si>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</si>
  <si>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</si>
  <si>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</si>
  <si>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</si>
  <si>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</si>
  <si>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</si>
  <si>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</si>
  <si>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</si>
  <si>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</si>
  <si>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</si>
  <si>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</si>
  <si>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</si>
  <si>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</si>
  <si>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</si>
  <si>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</si>
  <si>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</si>
  <si>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</si>
  <si>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</si>
  <si>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</si>
  <si>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</si>
  <si>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</si>
  <si>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</si>
  <si>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</si>
  <si>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</si>
  <si>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</si>
  <si>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</si>
  <si>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</si>
  <si>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</si>
  <si>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</si>
  <si>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</si>
  <si>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</si>
  <si>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</si>
  <si>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</si>
  <si>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</si>
  <si>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</si>
  <si>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</si>
  <si>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</si>
  <si>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</si>
  <si>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</si>
  <si>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</si>
  <si>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</si>
  <si>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</si>
  <si>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</si>
  <si>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</si>
  <si>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</si>
  <si>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</si>
  <si>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</si>
  <si>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</si>
  <si>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</si>
  <si>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</si>
  <si>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</si>
  <si>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</si>
  <si>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</si>
  <si>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</si>
  <si>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</si>
  <si>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</si>
  <si>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</si>
  <si>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</si>
  <si>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</si>
  <si>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</si>
  <si>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</si>
  <si>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</si>
  <si>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</si>
  <si>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</si>
  <si>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</si>
  <si>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</si>
  <si>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</si>
  <si>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</si>
  <si>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</si>
  <si>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</si>
  <si>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</si>
  <si>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</si>
  <si>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</si>
  <si>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</si>
  <si>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</si>
  <si>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</si>
  <si>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</si>
  <si>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</si>
  <si>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</si>
  <si>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</si>
  <si>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</si>
  <si>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</si>
  <si>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</si>
  <si>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</si>
  <si>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</si>
  <si>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</si>
  <si>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</si>
  <si>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</si>
  <si>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</si>
  <si>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鳥取市</t>
  </si>
  <si>
    <t>法適用</t>
  </si>
  <si>
    <t>下水道事業</t>
  </si>
  <si>
    <t>漁業集落排水</t>
  </si>
  <si>
    <t>H2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</si>
  <si>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</si>
  <si>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</si>
  <si>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</si>
  <si>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</si>
  <si>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</si>
  <si>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</si>
  <si>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</si>
  <si>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</si>
  <si>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</si>
  <si>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</si>
  <si>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</si>
  <si>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</si>
  <si>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</si>
  <si>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</si>
  <si>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</si>
  <si>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①経常収支は100％を超え、また、②累積欠損金も発生していないことから、両比率とも良好な値を示している。
③目安となる100％の水準を大きく下回っているものの、使用料収入や一般会計からの繰入等により支払い能力は確保されている。
④既存の企業債の償還に伴い、企業債残高対事業費規模比率は低下傾向にある。なお、「企業債の償還に要する資金の全部又は一部を一般会計において負担する額」について減価償却費相当額の負担区分を整理した。
⑤経費回収率は、前年同様良好な水準であった。100％の水準を維持していることから、本事業における使用料は適正な水準と言える。
⑥有収水量は減少し、汚水処理費が増加したことにより、汚水処理原価は増加した。今後も同様の傾向が見込まれるため、維持管理費抑制の取組みが必要である。
⑦計画変更（R2年度）により、処理能力の見直しを行った。R3年度はほぼ同水準となっている。
⑧水洗化率は、類似団体や全国の平均値より高い水準で推移しており良好な値と言える。</t>
    <rPh sb="144" eb="146">
      <t>テイカ</t>
    </rPh>
    <rPh sb="146" eb="148">
      <t>ケイコウ</t>
    </rPh>
    <rPh sb="285" eb="287">
      <t>ゲンショウ</t>
    </rPh>
    <rPh sb="312" eb="314">
      <t>ゾウカ</t>
    </rPh>
    <rPh sb="317" eb="319">
      <t>コンゴ</t>
    </rPh>
    <rPh sb="320" eb="322">
      <t>ドウヨウ</t>
    </rPh>
    <rPh sb="323" eb="325">
      <t>ケイコウ</t>
    </rPh>
    <rPh sb="326" eb="328">
      <t>ミコ</t>
    </rPh>
    <rPh sb="355" eb="357">
      <t>ケイカク</t>
    </rPh>
    <rPh sb="357" eb="359">
      <t>ヘンコウ</t>
    </rPh>
    <rPh sb="362" eb="364">
      <t>ネンド</t>
    </rPh>
    <rPh sb="371" eb="373">
      <t>ノウリョク</t>
    </rPh>
    <rPh sb="374" eb="376">
      <t>ミナオ</t>
    </rPh>
    <rPh sb="378" eb="379">
      <t>オコナ</t>
    </rPh>
    <rPh sb="384" eb="386">
      <t>ネンド</t>
    </rPh>
    <rPh sb="389" eb="392">
      <t>ドウスイジュン</t>
    </rPh>
    <phoneticPr fontId="4"/>
  </si>
  <si>
    <t>①減価償却累計率は、類似団体等の平均値と比べて高い水準で推移している。本事業は、比較的老朽化の進行度合いが高いと言える。
②供用開始が平成6年度であり、法定耐用年数を超える管渠はない。</t>
    <rPh sb="35" eb="38">
      <t>ホンジギョウ</t>
    </rPh>
    <rPh sb="40" eb="42">
      <t>ヒカク</t>
    </rPh>
    <rPh sb="42" eb="43">
      <t>テキ</t>
    </rPh>
    <rPh sb="43" eb="45">
      <t>ロウキュウ</t>
    </rPh>
    <rPh sb="63" eb="65">
      <t>キョウヨウ</t>
    </rPh>
    <rPh sb="65" eb="67">
      <t>カイシ</t>
    </rPh>
    <rPh sb="68" eb="70">
      <t>ヘイセイ</t>
    </rPh>
    <rPh sb="71" eb="73">
      <t>ネンド</t>
    </rPh>
    <rPh sb="77" eb="79">
      <t>ホウテイ</t>
    </rPh>
    <rPh sb="79" eb="81">
      <t>タイヨウ</t>
    </rPh>
    <rPh sb="81" eb="83">
      <t>ネンスウ</t>
    </rPh>
    <rPh sb="84" eb="85">
      <t>コ</t>
    </rPh>
    <rPh sb="87" eb="89">
      <t>カンキョ</t>
    </rPh>
    <phoneticPr fontId="4"/>
  </si>
  <si>
    <t>経営の健全性・効率性を表す指標は、概ね良好であるが、本事業は、一般会計からの繰入が前提となっている事業である。
施設の老朽化は、深刻な状況ではないが、更新時期の到来に際しては、他の事業と同様、地域の将来像と投資需要を適切に把握し、施設の統廃合やダウンサイジングといった効率的な施設管理に取組むことが必要である。
こうした課題に対し、本市では「鳥取市下水道等事業経営戦略」を策定しており、この中に定めた各種目標の達成を通じて、経営の健全化や施設の効率的な管理や機能の維持に取組んでいる。なお、令和３年度は、頻発する災害対応への対策強化や老朽化する下水道施設の効率的・効果的な維持管理に向けて、同経営戦略の中間見直しを行った。</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</si>
</sst>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15" fillId="0" borderId="0"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0CB-43AD-8454-52EAA64DE47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0.02</c:v>
                </c:pt>
                <c:pt idx="2">
                  <c:v>0.01</c:v>
                </c:pt>
                <c:pt idx="3">
                  <c:v>1.6</c:v>
                </c:pt>
                <c:pt idx="4">
                  <c:v>0.01</c:v>
                </c:pt>
              </c:numCache>
            </c:numRef>
          </c:val>
          <c:smooth val="0"/>
          <c:extLst>
            <c:ext xmlns:c16="http://schemas.microsoft.com/office/drawing/2014/chart" uri="{C3380CC4-5D6E-409C-BE32-E72D297353CC}">
              <c16:uniqueId val="{00000001-A0CB-43AD-8454-52EAA64DE47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41.4</c:v>
                </c:pt>
                <c:pt idx="1">
                  <c:v>7.83</c:v>
                </c:pt>
                <c:pt idx="2">
                  <c:v>7.55</c:v>
                </c:pt>
                <c:pt idx="3">
                  <c:v>47.79</c:v>
                </c:pt>
                <c:pt idx="4">
                  <c:v>48.67</c:v>
                </c:pt>
              </c:numCache>
            </c:numRef>
          </c:val>
          <c:extLst>
            <c:ext xmlns:c16="http://schemas.microsoft.com/office/drawing/2014/chart" uri="{C3380CC4-5D6E-409C-BE32-E72D297353CC}">
              <c16:uniqueId val="{00000000-55E9-4DC8-8661-1F784D23ABF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33.21</c:v>
                </c:pt>
                <c:pt idx="1">
                  <c:v>32.229999999999997</c:v>
                </c:pt>
                <c:pt idx="2">
                  <c:v>32.479999999999997</c:v>
                </c:pt>
                <c:pt idx="3">
                  <c:v>30.19</c:v>
                </c:pt>
                <c:pt idx="4">
                  <c:v>28.77</c:v>
                </c:pt>
              </c:numCache>
            </c:numRef>
          </c:val>
          <c:smooth val="0"/>
          <c:extLst>
            <c:ext xmlns:c16="http://schemas.microsoft.com/office/drawing/2014/chart" uri="{C3380CC4-5D6E-409C-BE32-E72D297353CC}">
              <c16:uniqueId val="{00000001-55E9-4DC8-8661-1F784D23ABF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98.73</c:v>
                </c:pt>
                <c:pt idx="1">
                  <c:v>98.71</c:v>
                </c:pt>
                <c:pt idx="2">
                  <c:v>96.87</c:v>
                </c:pt>
                <c:pt idx="3">
                  <c:v>96.64</c:v>
                </c:pt>
                <c:pt idx="4">
                  <c:v>96.86</c:v>
                </c:pt>
              </c:numCache>
            </c:numRef>
          </c:val>
          <c:extLst>
            <c:ext xmlns:c16="http://schemas.microsoft.com/office/drawing/2014/chart" uri="{C3380CC4-5D6E-409C-BE32-E72D297353CC}">
              <c16:uniqueId val="{00000000-AD6D-4119-9AD6-827CCDE3601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79.98</c:v>
                </c:pt>
                <c:pt idx="1">
                  <c:v>80.8</c:v>
                </c:pt>
                <c:pt idx="2">
                  <c:v>79.2</c:v>
                </c:pt>
                <c:pt idx="3">
                  <c:v>79.09</c:v>
                </c:pt>
                <c:pt idx="4">
                  <c:v>78.900000000000006</c:v>
                </c:pt>
              </c:numCache>
            </c:numRef>
          </c:val>
          <c:smooth val="0"/>
          <c:extLst>
            <c:ext xmlns:c16="http://schemas.microsoft.com/office/drawing/2014/chart" uri="{C3380CC4-5D6E-409C-BE32-E72D297353CC}">
              <c16:uniqueId val="{00000001-AD6D-4119-9AD6-827CCDE3601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117.92</c:v>
                </c:pt>
                <c:pt idx="1">
                  <c:v>123.59</c:v>
                </c:pt>
                <c:pt idx="2">
                  <c:v>127.51</c:v>
                </c:pt>
                <c:pt idx="3">
                  <c:v>130.07</c:v>
                </c:pt>
                <c:pt idx="4">
                  <c:v>130.41</c:v>
                </c:pt>
              </c:numCache>
            </c:numRef>
          </c:val>
          <c:extLst>
            <c:ext xmlns:c16="http://schemas.microsoft.com/office/drawing/2014/chart" uri="{C3380CC4-5D6E-409C-BE32-E72D297353CC}">
              <c16:uniqueId val="{00000000-49DA-4FB6-A0F0-F9047112892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99.09</c:v>
                </c:pt>
                <c:pt idx="1">
                  <c:v>101.36</c:v>
                </c:pt>
                <c:pt idx="2">
                  <c:v>99.33</c:v>
                </c:pt>
                <c:pt idx="3">
                  <c:v>101.18</c:v>
                </c:pt>
                <c:pt idx="4">
                  <c:v>99.89</c:v>
                </c:pt>
              </c:numCache>
            </c:numRef>
          </c:val>
          <c:smooth val="0"/>
          <c:extLst>
            <c:ext xmlns:c16="http://schemas.microsoft.com/office/drawing/2014/chart" uri="{C3380CC4-5D6E-409C-BE32-E72D297353CC}">
              <c16:uniqueId val="{00000001-49DA-4FB6-A0F0-F9047112892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20.74</c:v>
                </c:pt>
                <c:pt idx="1">
                  <c:v>23.56</c:v>
                </c:pt>
                <c:pt idx="2">
                  <c:v>26.2</c:v>
                </c:pt>
                <c:pt idx="3">
                  <c:v>28.82</c:v>
                </c:pt>
                <c:pt idx="4">
                  <c:v>31.44</c:v>
                </c:pt>
              </c:numCache>
            </c:numRef>
          </c:val>
          <c:extLst>
            <c:ext xmlns:c16="http://schemas.microsoft.com/office/drawing/2014/chart" uri="{C3380CC4-5D6E-409C-BE32-E72D297353CC}">
              <c16:uniqueId val="{00000000-E6AF-4B5B-B29B-1B38F8C4BAF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33.380000000000003</c:v>
                </c:pt>
                <c:pt idx="1">
                  <c:v>30.26</c:v>
                </c:pt>
                <c:pt idx="2">
                  <c:v>28.97</c:v>
                </c:pt>
                <c:pt idx="3">
                  <c:v>20.14</c:v>
                </c:pt>
                <c:pt idx="4">
                  <c:v>23.17</c:v>
                </c:pt>
              </c:numCache>
            </c:numRef>
          </c:val>
          <c:smooth val="0"/>
          <c:extLst>
            <c:ext xmlns:c16="http://schemas.microsoft.com/office/drawing/2014/chart" uri="{C3380CC4-5D6E-409C-BE32-E72D297353CC}">
              <c16:uniqueId val="{00000001-E6AF-4B5B-B29B-1B38F8C4BAF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90B-4B1B-AF8C-C036AD31CE6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90B-4B1B-AF8C-C036AD31CE6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F44-43C8-AB1D-C386E9CDBA5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295.20999999999998</c:v>
                </c:pt>
                <c:pt idx="1">
                  <c:v>221.05</c:v>
                </c:pt>
                <c:pt idx="2">
                  <c:v>210</c:v>
                </c:pt>
                <c:pt idx="3">
                  <c:v>140.63</c:v>
                </c:pt>
                <c:pt idx="4">
                  <c:v>163.84</c:v>
                </c:pt>
              </c:numCache>
            </c:numRef>
          </c:val>
          <c:smooth val="0"/>
          <c:extLst>
            <c:ext xmlns:c16="http://schemas.microsoft.com/office/drawing/2014/chart" uri="{C3380CC4-5D6E-409C-BE32-E72D297353CC}">
              <c16:uniqueId val="{00000001-6F44-43C8-AB1D-C386E9CDBA5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89.78</c:v>
                </c:pt>
                <c:pt idx="1">
                  <c:v>84.5</c:v>
                </c:pt>
                <c:pt idx="2">
                  <c:v>79.760000000000005</c:v>
                </c:pt>
                <c:pt idx="3">
                  <c:v>71.66</c:v>
                </c:pt>
                <c:pt idx="4">
                  <c:v>64.72</c:v>
                </c:pt>
              </c:numCache>
            </c:numRef>
          </c:val>
          <c:extLst>
            <c:ext xmlns:c16="http://schemas.microsoft.com/office/drawing/2014/chart" uri="{C3380CC4-5D6E-409C-BE32-E72D297353CC}">
              <c16:uniqueId val="{00000000-6171-416E-97FF-B20DEA8E9FE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90.89</c:v>
                </c:pt>
                <c:pt idx="1">
                  <c:v>80.95</c:v>
                </c:pt>
                <c:pt idx="2">
                  <c:v>62.55</c:v>
                </c:pt>
                <c:pt idx="3">
                  <c:v>56.53</c:v>
                </c:pt>
                <c:pt idx="4">
                  <c:v>59.66</c:v>
                </c:pt>
              </c:numCache>
            </c:numRef>
          </c:val>
          <c:smooth val="0"/>
          <c:extLst>
            <c:ext xmlns:c16="http://schemas.microsoft.com/office/drawing/2014/chart" uri="{C3380CC4-5D6E-409C-BE32-E72D297353CC}">
              <c16:uniqueId val="{00000001-6171-416E-97FF-B20DEA8E9FE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1674.82</c:v>
                </c:pt>
                <c:pt idx="1">
                  <c:v>1560.31</c:v>
                </c:pt>
                <c:pt idx="2">
                  <c:v>1430.1</c:v>
                </c:pt>
                <c:pt idx="3">
                  <c:v>1264.56</c:v>
                </c:pt>
                <c:pt idx="4">
                  <c:v>335.5</c:v>
                </c:pt>
              </c:numCache>
            </c:numRef>
          </c:val>
          <c:extLst>
            <c:ext xmlns:c16="http://schemas.microsoft.com/office/drawing/2014/chart" uri="{C3380CC4-5D6E-409C-BE32-E72D297353CC}">
              <c16:uniqueId val="{00000000-DB87-4AC4-AD5E-6AD788A2B8F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1060.8599999999999</c:v>
                </c:pt>
                <c:pt idx="1">
                  <c:v>1006.65</c:v>
                </c:pt>
                <c:pt idx="2">
                  <c:v>998.42</c:v>
                </c:pt>
                <c:pt idx="3">
                  <c:v>1095.52</c:v>
                </c:pt>
                <c:pt idx="4">
                  <c:v>1056.55</c:v>
                </c:pt>
              </c:numCache>
            </c:numRef>
          </c:val>
          <c:smooth val="0"/>
          <c:extLst>
            <c:ext xmlns:c16="http://schemas.microsoft.com/office/drawing/2014/chart" uri="{C3380CC4-5D6E-409C-BE32-E72D297353CC}">
              <c16:uniqueId val="{00000001-DB87-4AC4-AD5E-6AD788A2B8F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164.02</c:v>
                </c:pt>
                <c:pt idx="1">
                  <c:v>167.63</c:v>
                </c:pt>
                <c:pt idx="2">
                  <c:v>164.19</c:v>
                </c:pt>
                <c:pt idx="3">
                  <c:v>164.77</c:v>
                </c:pt>
                <c:pt idx="4">
                  <c:v>158.08000000000001</c:v>
                </c:pt>
              </c:numCache>
            </c:numRef>
          </c:val>
          <c:extLst>
            <c:ext xmlns:c16="http://schemas.microsoft.com/office/drawing/2014/chart" uri="{C3380CC4-5D6E-409C-BE32-E72D297353CC}">
              <c16:uniqueId val="{00000000-2D35-4107-8D8D-B9F6BB5A8E0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45.81</c:v>
                </c:pt>
                <c:pt idx="1">
                  <c:v>43.43</c:v>
                </c:pt>
                <c:pt idx="2">
                  <c:v>41.41</c:v>
                </c:pt>
                <c:pt idx="3">
                  <c:v>39.64</c:v>
                </c:pt>
                <c:pt idx="4">
                  <c:v>40</c:v>
                </c:pt>
              </c:numCache>
            </c:numRef>
          </c:val>
          <c:smooth val="0"/>
          <c:extLst>
            <c:ext xmlns:c16="http://schemas.microsoft.com/office/drawing/2014/chart" uri="{C3380CC4-5D6E-409C-BE32-E72D297353CC}">
              <c16:uniqueId val="{00000001-2D35-4107-8D8D-B9F6BB5A8E0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89.5</c:v>
                </c:pt>
                <c:pt idx="1">
                  <c:v>88</c:v>
                </c:pt>
                <c:pt idx="2">
                  <c:v>89.99</c:v>
                </c:pt>
                <c:pt idx="3">
                  <c:v>90.13</c:v>
                </c:pt>
                <c:pt idx="4">
                  <c:v>93.97</c:v>
                </c:pt>
              </c:numCache>
            </c:numRef>
          </c:val>
          <c:extLst>
            <c:ext xmlns:c16="http://schemas.microsoft.com/office/drawing/2014/chart" uri="{C3380CC4-5D6E-409C-BE32-E72D297353CC}">
              <c16:uniqueId val="{00000000-DB6E-4BBB-98B8-EAADB8D7D12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383.92</c:v>
                </c:pt>
                <c:pt idx="1">
                  <c:v>400.44</c:v>
                </c:pt>
                <c:pt idx="2">
                  <c:v>417.56</c:v>
                </c:pt>
                <c:pt idx="3">
                  <c:v>449.72</c:v>
                </c:pt>
                <c:pt idx="4">
                  <c:v>437.27</c:v>
                </c:pt>
              </c:numCache>
            </c:numRef>
          </c:val>
          <c:smooth val="0"/>
          <c:extLst>
            <c:ext xmlns:c16="http://schemas.microsoft.com/office/drawing/2014/chart" uri="{C3380CC4-5D6E-409C-BE32-E72D297353CC}">
              <c16:uniqueId val="{00000001-DB6E-4BBB-98B8-EAADB8D7D12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【392.85】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X52" zoomScaleNormal="100" workbookViewId="0">
      <selection activeCell="BL83" sqref="BL8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鳥取県　鳥取市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漁業集落排水</v>
      </c>
      <c r="Q8" s="40"/>
      <c r="R8" s="40"/>
      <c r="S8" s="40"/>
      <c r="T8" s="40"/>
      <c r="U8" s="40"/>
      <c r="V8" s="40"/>
      <c r="W8" s="40" t="str">
        <f>データ!L6</f>
        <v>H2</v>
      </c>
      <c r="X8" s="40"/>
      <c r="Y8" s="40"/>
      <c r="Z8" s="40"/>
      <c r="AA8" s="40"/>
      <c r="AB8" s="40"/>
      <c r="AC8" s="40"/>
      <c r="AD8" s="41" t="str">
        <f>データ!$M$6</f>
        <v>非設置</v>
      </c>
      <c r="AE8" s="41"/>
      <c r="AF8" s="41"/>
      <c r="AG8" s="41"/>
      <c r="AH8" s="41"/>
      <c r="AI8" s="41"/>
      <c r="AJ8" s="41"/>
      <c r="AK8" s="3"/>
      <c r="AL8" s="42">
        <f>データ!S6</f>
        <v>184557</v>
      </c>
      <c r="AM8" s="42"/>
      <c r="AN8" s="42"/>
      <c r="AO8" s="42"/>
      <c r="AP8" s="42"/>
      <c r="AQ8" s="42"/>
      <c r="AR8" s="42"/>
      <c r="AS8" s="42"/>
      <c r="AT8" s="35">
        <f>データ!T6</f>
        <v>765.31</v>
      </c>
      <c r="AU8" s="35"/>
      <c r="AV8" s="35"/>
      <c r="AW8" s="35"/>
      <c r="AX8" s="35"/>
      <c r="AY8" s="35"/>
      <c r="AZ8" s="35"/>
      <c r="BA8" s="35"/>
      <c r="BB8" s="35">
        <f>データ!U6</f>
        <v>241.15</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76.61</v>
      </c>
      <c r="J10" s="35"/>
      <c r="K10" s="35"/>
      <c r="L10" s="35"/>
      <c r="M10" s="35"/>
      <c r="N10" s="35"/>
      <c r="O10" s="35"/>
      <c r="P10" s="35">
        <f>データ!P6</f>
        <v>0.76</v>
      </c>
      <c r="Q10" s="35"/>
      <c r="R10" s="35"/>
      <c r="S10" s="35"/>
      <c r="T10" s="35"/>
      <c r="U10" s="35"/>
      <c r="V10" s="35"/>
      <c r="W10" s="35">
        <f>データ!Q6</f>
        <v>94.41</v>
      </c>
      <c r="X10" s="35"/>
      <c r="Y10" s="35"/>
      <c r="Z10" s="35"/>
      <c r="AA10" s="35"/>
      <c r="AB10" s="35"/>
      <c r="AC10" s="35"/>
      <c r="AD10" s="42">
        <f>データ!R6</f>
        <v>2767</v>
      </c>
      <c r="AE10" s="42"/>
      <c r="AF10" s="42"/>
      <c r="AG10" s="42"/>
      <c r="AH10" s="42"/>
      <c r="AI10" s="42"/>
      <c r="AJ10" s="42"/>
      <c r="AK10" s="2"/>
      <c r="AL10" s="42">
        <f>データ!V6</f>
        <v>1400</v>
      </c>
      <c r="AM10" s="42"/>
      <c r="AN10" s="42"/>
      <c r="AO10" s="42"/>
      <c r="AP10" s="42"/>
      <c r="AQ10" s="42"/>
      <c r="AR10" s="42"/>
      <c r="AS10" s="42"/>
      <c r="AT10" s="35">
        <f>データ!W6</f>
        <v>0.45</v>
      </c>
      <c r="AU10" s="35"/>
      <c r="AV10" s="35"/>
      <c r="AW10" s="35"/>
      <c r="AX10" s="35"/>
      <c r="AY10" s="35"/>
      <c r="AZ10" s="35"/>
      <c r="BA10" s="35"/>
      <c r="BB10" s="35">
        <f>データ!X6</f>
        <v>3111.11</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117</v>
      </c>
      <c r="BM47" s="71"/>
      <c r="BN47" s="71"/>
      <c r="BO47" s="71"/>
      <c r="BP47" s="71"/>
      <c r="BQ47" s="71"/>
      <c r="BR47" s="71"/>
      <c r="BS47" s="71"/>
      <c r="BT47" s="71"/>
      <c r="BU47" s="71"/>
      <c r="BV47" s="71"/>
      <c r="BW47" s="71"/>
      <c r="BX47" s="71"/>
      <c r="BY47" s="71"/>
      <c r="BZ47" s="6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71"/>
      <c r="BN48" s="71"/>
      <c r="BO48" s="71"/>
      <c r="BP48" s="71"/>
      <c r="BQ48" s="71"/>
      <c r="BR48" s="71"/>
      <c r="BS48" s="71"/>
      <c r="BT48" s="71"/>
      <c r="BU48" s="71"/>
      <c r="BV48" s="71"/>
      <c r="BW48" s="71"/>
      <c r="BX48" s="71"/>
      <c r="BY48" s="71"/>
      <c r="BZ48" s="6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71"/>
      <c r="BN49" s="71"/>
      <c r="BO49" s="71"/>
      <c r="BP49" s="71"/>
      <c r="BQ49" s="71"/>
      <c r="BR49" s="71"/>
      <c r="BS49" s="71"/>
      <c r="BT49" s="71"/>
      <c r="BU49" s="71"/>
      <c r="BV49" s="71"/>
      <c r="BW49" s="71"/>
      <c r="BX49" s="71"/>
      <c r="BY49" s="71"/>
      <c r="BZ49" s="6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71"/>
      <c r="BN50" s="71"/>
      <c r="BO50" s="71"/>
      <c r="BP50" s="71"/>
      <c r="BQ50" s="71"/>
      <c r="BR50" s="71"/>
      <c r="BS50" s="71"/>
      <c r="BT50" s="71"/>
      <c r="BU50" s="71"/>
      <c r="BV50" s="71"/>
      <c r="BW50" s="71"/>
      <c r="BX50" s="71"/>
      <c r="BY50" s="71"/>
      <c r="BZ50" s="6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71"/>
      <c r="BN51" s="71"/>
      <c r="BO51" s="71"/>
      <c r="BP51" s="71"/>
      <c r="BQ51" s="71"/>
      <c r="BR51" s="71"/>
      <c r="BS51" s="71"/>
      <c r="BT51" s="71"/>
      <c r="BU51" s="71"/>
      <c r="BV51" s="71"/>
      <c r="BW51" s="71"/>
      <c r="BX51" s="71"/>
      <c r="BY51" s="71"/>
      <c r="BZ51" s="6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71"/>
      <c r="BN52" s="71"/>
      <c r="BO52" s="71"/>
      <c r="BP52" s="71"/>
      <c r="BQ52" s="71"/>
      <c r="BR52" s="71"/>
      <c r="BS52" s="71"/>
      <c r="BT52" s="71"/>
      <c r="BU52" s="71"/>
      <c r="BV52" s="71"/>
      <c r="BW52" s="71"/>
      <c r="BX52" s="71"/>
      <c r="BY52" s="71"/>
      <c r="BZ52" s="6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71"/>
      <c r="BN53" s="71"/>
      <c r="BO53" s="71"/>
      <c r="BP53" s="71"/>
      <c r="BQ53" s="71"/>
      <c r="BR53" s="71"/>
      <c r="BS53" s="71"/>
      <c r="BT53" s="71"/>
      <c r="BU53" s="71"/>
      <c r="BV53" s="71"/>
      <c r="BW53" s="71"/>
      <c r="BX53" s="71"/>
      <c r="BY53" s="71"/>
      <c r="BZ53" s="6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71"/>
      <c r="BN54" s="71"/>
      <c r="BO54" s="71"/>
      <c r="BP54" s="71"/>
      <c r="BQ54" s="71"/>
      <c r="BR54" s="71"/>
      <c r="BS54" s="71"/>
      <c r="BT54" s="71"/>
      <c r="BU54" s="71"/>
      <c r="BV54" s="71"/>
      <c r="BW54" s="71"/>
      <c r="BX54" s="71"/>
      <c r="BY54" s="71"/>
      <c r="BZ54" s="6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71"/>
      <c r="BN55" s="71"/>
      <c r="BO55" s="71"/>
      <c r="BP55" s="71"/>
      <c r="BQ55" s="71"/>
      <c r="BR55" s="71"/>
      <c r="BS55" s="71"/>
      <c r="BT55" s="71"/>
      <c r="BU55" s="71"/>
      <c r="BV55" s="71"/>
      <c r="BW55" s="71"/>
      <c r="BX55" s="71"/>
      <c r="BY55" s="71"/>
      <c r="BZ55" s="6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71"/>
      <c r="BN56" s="71"/>
      <c r="BO56" s="71"/>
      <c r="BP56" s="71"/>
      <c r="BQ56" s="71"/>
      <c r="BR56" s="71"/>
      <c r="BS56" s="71"/>
      <c r="BT56" s="71"/>
      <c r="BU56" s="71"/>
      <c r="BV56" s="71"/>
      <c r="BW56" s="71"/>
      <c r="BX56" s="71"/>
      <c r="BY56" s="71"/>
      <c r="BZ56" s="6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71"/>
      <c r="BN57" s="71"/>
      <c r="BO57" s="71"/>
      <c r="BP57" s="71"/>
      <c r="BQ57" s="71"/>
      <c r="BR57" s="71"/>
      <c r="BS57" s="71"/>
      <c r="BT57" s="71"/>
      <c r="BU57" s="71"/>
      <c r="BV57" s="71"/>
      <c r="BW57" s="71"/>
      <c r="BX57" s="71"/>
      <c r="BY57" s="71"/>
      <c r="BZ57" s="6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71"/>
      <c r="BN58" s="71"/>
      <c r="BO58" s="71"/>
      <c r="BP58" s="71"/>
      <c r="BQ58" s="71"/>
      <c r="BR58" s="71"/>
      <c r="BS58" s="71"/>
      <c r="BT58" s="71"/>
      <c r="BU58" s="71"/>
      <c r="BV58" s="71"/>
      <c r="BW58" s="71"/>
      <c r="BX58" s="71"/>
      <c r="BY58" s="71"/>
      <c r="BZ58" s="6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71"/>
      <c r="BN59" s="71"/>
      <c r="BO59" s="71"/>
      <c r="BP59" s="71"/>
      <c r="BQ59" s="71"/>
      <c r="BR59" s="71"/>
      <c r="BS59" s="71"/>
      <c r="BT59" s="71"/>
      <c r="BU59" s="71"/>
      <c r="BV59" s="71"/>
      <c r="BW59" s="71"/>
      <c r="BX59" s="71"/>
      <c r="BY59" s="71"/>
      <c r="BZ59" s="63"/>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71"/>
      <c r="BN60" s="71"/>
      <c r="BO60" s="71"/>
      <c r="BP60" s="71"/>
      <c r="BQ60" s="71"/>
      <c r="BR60" s="71"/>
      <c r="BS60" s="71"/>
      <c r="BT60" s="71"/>
      <c r="BU60" s="71"/>
      <c r="BV60" s="71"/>
      <c r="BW60" s="71"/>
      <c r="BX60" s="71"/>
      <c r="BY60" s="71"/>
      <c r="BZ60" s="63"/>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71"/>
      <c r="BN61" s="71"/>
      <c r="BO61" s="71"/>
      <c r="BP61" s="71"/>
      <c r="BQ61" s="71"/>
      <c r="BR61" s="71"/>
      <c r="BS61" s="71"/>
      <c r="BT61" s="71"/>
      <c r="BU61" s="71"/>
      <c r="BV61" s="71"/>
      <c r="BW61" s="71"/>
      <c r="BX61" s="71"/>
      <c r="BY61" s="71"/>
      <c r="BZ61" s="6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71"/>
      <c r="BN62" s="71"/>
      <c r="BO62" s="71"/>
      <c r="BP62" s="71"/>
      <c r="BQ62" s="71"/>
      <c r="BR62" s="71"/>
      <c r="BS62" s="71"/>
      <c r="BT62" s="71"/>
      <c r="BU62" s="71"/>
      <c r="BV62" s="71"/>
      <c r="BW62" s="71"/>
      <c r="BX62" s="71"/>
      <c r="BY62" s="71"/>
      <c r="BZ62" s="6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118</v>
      </c>
      <c r="BM66" s="62"/>
      <c r="BN66" s="62"/>
      <c r="BO66" s="62"/>
      <c r="BP66" s="62"/>
      <c r="BQ66" s="62"/>
      <c r="BR66" s="62"/>
      <c r="BS66" s="62"/>
      <c r="BT66" s="62"/>
      <c r="BU66" s="62"/>
      <c r="BV66" s="62"/>
      <c r="BW66" s="62"/>
      <c r="BX66" s="62"/>
      <c r="BY66" s="62"/>
      <c r="BZ66" s="6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2">
      <c r="C83" s="72" t="s">
        <v>30</v>
      </c>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2"/>
      <c r="BD83" s="72"/>
      <c r="BE83" s="72"/>
      <c r="BF83" s="72"/>
      <c r="BG83" s="72"/>
      <c r="BH83" s="72"/>
      <c r="BI83" s="72"/>
      <c r="BJ83" s="72"/>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【98.64】</v>
      </c>
      <c r="F85" s="12" t="str">
        <f>データ!AT6</f>
        <v>【102.08】</v>
      </c>
      <c r="G85" s="12" t="str">
        <f>データ!BE6</f>
        <v>【61.46】</v>
      </c>
      <c r="H85" s="12" t="str">
        <f>データ!BP6</f>
        <v>【974.72】</v>
      </c>
      <c r="I85" s="12" t="str">
        <f>データ!CA6</f>
        <v>【44.22】</v>
      </c>
      <c r="J85" s="12" t="str">
        <f>データ!CL6</f>
        <v>【392.85】</v>
      </c>
      <c r="K85" s="12" t="str">
        <f>データ!CW6</f>
        <v>【32.23】</v>
      </c>
      <c r="L85" s="12" t="str">
        <f>データ!DH6</f>
        <v>【80.63】</v>
      </c>
      <c r="M85" s="12" t="str">
        <f>データ!DS6</f>
        <v>【26.28】</v>
      </c>
      <c r="N85" s="12" t="str">
        <f>データ!ED6</f>
        <v>【0.00】</v>
      </c>
      <c r="O85" s="12" t="str">
        <f>データ!EO6</f>
        <v>【0.01】</v>
      </c>
    </row>
  </sheetData>
  <sheetProtection algorithmName="SHA-512" hashValue="OXApnYXHwBFBTMAdQjPFfrLk6o+8Jk/tLvEXlCbAiZ8k1UiVaUydKeVY1hxQwteGWyCE+1hhSZs5DGcQU7dcbQ==" saltValue="AWqVuZYLhyJZt5xlE05Mo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4" t="s">
        <v>52</v>
      </c>
      <c r="I3" s="75"/>
      <c r="J3" s="75"/>
      <c r="K3" s="75"/>
      <c r="L3" s="75"/>
      <c r="M3" s="75"/>
      <c r="N3" s="75"/>
      <c r="O3" s="75"/>
      <c r="P3" s="75"/>
      <c r="Q3" s="75"/>
      <c r="R3" s="75"/>
      <c r="S3" s="75"/>
      <c r="T3" s="75"/>
      <c r="U3" s="75"/>
      <c r="V3" s="75"/>
      <c r="W3" s="75"/>
      <c r="X3" s="76"/>
      <c r="Y3" s="80" t="s">
        <v>53</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54</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8" x14ac:dyDescent="0.2">
      <c r="A4" s="14" t="s">
        <v>55</v>
      </c>
      <c r="B4" s="16"/>
      <c r="C4" s="16"/>
      <c r="D4" s="16"/>
      <c r="E4" s="16"/>
      <c r="F4" s="16"/>
      <c r="G4" s="16"/>
      <c r="H4" s="77"/>
      <c r="I4" s="78"/>
      <c r="J4" s="78"/>
      <c r="K4" s="78"/>
      <c r="L4" s="78"/>
      <c r="M4" s="78"/>
      <c r="N4" s="78"/>
      <c r="O4" s="78"/>
      <c r="P4" s="78"/>
      <c r="Q4" s="78"/>
      <c r="R4" s="78"/>
      <c r="S4" s="78"/>
      <c r="T4" s="78"/>
      <c r="U4" s="78"/>
      <c r="V4" s="78"/>
      <c r="W4" s="78"/>
      <c r="X4" s="79"/>
      <c r="Y4" s="73" t="s">
        <v>56</v>
      </c>
      <c r="Z4" s="73"/>
      <c r="AA4" s="73"/>
      <c r="AB4" s="73"/>
      <c r="AC4" s="73"/>
      <c r="AD4" s="73"/>
      <c r="AE4" s="73"/>
      <c r="AF4" s="73"/>
      <c r="AG4" s="73"/>
      <c r="AH4" s="73"/>
      <c r="AI4" s="73"/>
      <c r="AJ4" s="73" t="s">
        <v>57</v>
      </c>
      <c r="AK4" s="73"/>
      <c r="AL4" s="73"/>
      <c r="AM4" s="73"/>
      <c r="AN4" s="73"/>
      <c r="AO4" s="73"/>
      <c r="AP4" s="73"/>
      <c r="AQ4" s="73"/>
      <c r="AR4" s="73"/>
      <c r="AS4" s="73"/>
      <c r="AT4" s="73"/>
      <c r="AU4" s="73" t="s">
        <v>58</v>
      </c>
      <c r="AV4" s="73"/>
      <c r="AW4" s="73"/>
      <c r="AX4" s="73"/>
      <c r="AY4" s="73"/>
      <c r="AZ4" s="73"/>
      <c r="BA4" s="73"/>
      <c r="BB4" s="73"/>
      <c r="BC4" s="73"/>
      <c r="BD4" s="73"/>
      <c r="BE4" s="73"/>
      <c r="BF4" s="73" t="s">
        <v>59</v>
      </c>
      <c r="BG4" s="73"/>
      <c r="BH4" s="73"/>
      <c r="BI4" s="73"/>
      <c r="BJ4" s="73"/>
      <c r="BK4" s="73"/>
      <c r="BL4" s="73"/>
      <c r="BM4" s="73"/>
      <c r="BN4" s="73"/>
      <c r="BO4" s="73"/>
      <c r="BP4" s="73"/>
      <c r="BQ4" s="73" t="s">
        <v>60</v>
      </c>
      <c r="BR4" s="73"/>
      <c r="BS4" s="73"/>
      <c r="BT4" s="73"/>
      <c r="BU4" s="73"/>
      <c r="BV4" s="73"/>
      <c r="BW4" s="73"/>
      <c r="BX4" s="73"/>
      <c r="BY4" s="73"/>
      <c r="BZ4" s="73"/>
      <c r="CA4" s="73"/>
      <c r="CB4" s="73" t="s">
        <v>61</v>
      </c>
      <c r="CC4" s="73"/>
      <c r="CD4" s="73"/>
      <c r="CE4" s="73"/>
      <c r="CF4" s="73"/>
      <c r="CG4" s="73"/>
      <c r="CH4" s="73"/>
      <c r="CI4" s="73"/>
      <c r="CJ4" s="73"/>
      <c r="CK4" s="73"/>
      <c r="CL4" s="73"/>
      <c r="CM4" s="73" t="s">
        <v>62</v>
      </c>
      <c r="CN4" s="73"/>
      <c r="CO4" s="73"/>
      <c r="CP4" s="73"/>
      <c r="CQ4" s="73"/>
      <c r="CR4" s="73"/>
      <c r="CS4" s="73"/>
      <c r="CT4" s="73"/>
      <c r="CU4" s="73"/>
      <c r="CV4" s="73"/>
      <c r="CW4" s="73"/>
      <c r="CX4" s="73" t="s">
        <v>63</v>
      </c>
      <c r="CY4" s="73"/>
      <c r="CZ4" s="73"/>
      <c r="DA4" s="73"/>
      <c r="DB4" s="73"/>
      <c r="DC4" s="73"/>
      <c r="DD4" s="73"/>
      <c r="DE4" s="73"/>
      <c r="DF4" s="73"/>
      <c r="DG4" s="73"/>
      <c r="DH4" s="73"/>
      <c r="DI4" s="73" t="s">
        <v>64</v>
      </c>
      <c r="DJ4" s="73"/>
      <c r="DK4" s="73"/>
      <c r="DL4" s="73"/>
      <c r="DM4" s="73"/>
      <c r="DN4" s="73"/>
      <c r="DO4" s="73"/>
      <c r="DP4" s="73"/>
      <c r="DQ4" s="73"/>
      <c r="DR4" s="73"/>
      <c r="DS4" s="73"/>
      <c r="DT4" s="73" t="s">
        <v>65</v>
      </c>
      <c r="DU4" s="73"/>
      <c r="DV4" s="73"/>
      <c r="DW4" s="73"/>
      <c r="DX4" s="73"/>
      <c r="DY4" s="73"/>
      <c r="DZ4" s="73"/>
      <c r="EA4" s="73"/>
      <c r="EB4" s="73"/>
      <c r="EC4" s="73"/>
      <c r="ED4" s="73"/>
      <c r="EE4" s="73" t="s">
        <v>66</v>
      </c>
      <c r="EF4" s="73"/>
      <c r="EG4" s="73"/>
      <c r="EH4" s="73"/>
      <c r="EI4" s="73"/>
      <c r="EJ4" s="73"/>
      <c r="EK4" s="73"/>
      <c r="EL4" s="73"/>
      <c r="EM4" s="73"/>
      <c r="EN4" s="73"/>
      <c r="EO4" s="73"/>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312011</v>
      </c>
      <c r="D6" s="19">
        <f t="shared" si="3"/>
        <v>46</v>
      </c>
      <c r="E6" s="19">
        <f t="shared" si="3"/>
        <v>17</v>
      </c>
      <c r="F6" s="19">
        <f t="shared" si="3"/>
        <v>6</v>
      </c>
      <c r="G6" s="19">
        <f t="shared" si="3"/>
        <v>0</v>
      </c>
      <c r="H6" s="19" t="str">
        <f t="shared" si="3"/>
        <v>鳥取県　鳥取市</v>
      </c>
      <c r="I6" s="19" t="str">
        <f t="shared" si="3"/>
        <v>法適用</v>
      </c>
      <c r="J6" s="19" t="str">
        <f t="shared" si="3"/>
        <v>下水道事業</v>
      </c>
      <c r="K6" s="19" t="str">
        <f t="shared" si="3"/>
        <v>漁業集落排水</v>
      </c>
      <c r="L6" s="19" t="str">
        <f t="shared" si="3"/>
        <v>H2</v>
      </c>
      <c r="M6" s="19" t="str">
        <f t="shared" si="3"/>
        <v>非設置</v>
      </c>
      <c r="N6" s="20" t="str">
        <f t="shared" si="3"/>
        <v>-</v>
      </c>
      <c r="O6" s="20">
        <f t="shared" si="3"/>
        <v>76.61</v>
      </c>
      <c r="P6" s="20">
        <f t="shared" si="3"/>
        <v>0.76</v>
      </c>
      <c r="Q6" s="20">
        <f t="shared" si="3"/>
        <v>94.41</v>
      </c>
      <c r="R6" s="20">
        <f t="shared" si="3"/>
        <v>2767</v>
      </c>
      <c r="S6" s="20">
        <f t="shared" si="3"/>
        <v>184557</v>
      </c>
      <c r="T6" s="20">
        <f t="shared" si="3"/>
        <v>765.31</v>
      </c>
      <c r="U6" s="20">
        <f t="shared" si="3"/>
        <v>241.15</v>
      </c>
      <c r="V6" s="20">
        <f t="shared" si="3"/>
        <v>1400</v>
      </c>
      <c r="W6" s="20">
        <f t="shared" si="3"/>
        <v>0.45</v>
      </c>
      <c r="X6" s="20">
        <f t="shared" si="3"/>
        <v>3111.11</v>
      </c>
      <c r="Y6" s="21">
        <f>IF(Y7="",NA(),Y7)</f>
        <v>117.92</v>
      </c>
      <c r="Z6" s="21">
        <f t="shared" ref="Z6:AH6" si="4">IF(Z7="",NA(),Z7)</f>
        <v>123.59</v>
      </c>
      <c r="AA6" s="21">
        <f t="shared" si="4"/>
        <v>127.51</v>
      </c>
      <c r="AB6" s="21">
        <f t="shared" si="4"/>
        <v>130.07</v>
      </c>
      <c r="AC6" s="21">
        <f t="shared" si="4"/>
        <v>130.41</v>
      </c>
      <c r="AD6" s="21">
        <f t="shared" si="4"/>
        <v>99.09</v>
      </c>
      <c r="AE6" s="21">
        <f t="shared" si="4"/>
        <v>101.36</v>
      </c>
      <c r="AF6" s="21">
        <f t="shared" si="4"/>
        <v>99.33</v>
      </c>
      <c r="AG6" s="21">
        <f t="shared" si="4"/>
        <v>101.18</v>
      </c>
      <c r="AH6" s="21">
        <f t="shared" si="4"/>
        <v>99.89</v>
      </c>
      <c r="AI6" s="20" t="str">
        <f>IF(AI7="","",IF(AI7="-","【-】","【"&amp;SUBSTITUTE(TEXT(AI7,"#,##0.00"),"-","△")&amp;"】"))</f>
        <v>【98.64】</v>
      </c>
      <c r="AJ6" s="20">
        <f>IF(AJ7="",NA(),AJ7)</f>
        <v>0</v>
      </c>
      <c r="AK6" s="20">
        <f t="shared" ref="AK6:AS6" si="5">IF(AK7="",NA(),AK7)</f>
        <v>0</v>
      </c>
      <c r="AL6" s="20">
        <f t="shared" si="5"/>
        <v>0</v>
      </c>
      <c r="AM6" s="20">
        <f t="shared" si="5"/>
        <v>0</v>
      </c>
      <c r="AN6" s="20">
        <f t="shared" si="5"/>
        <v>0</v>
      </c>
      <c r="AO6" s="21">
        <f t="shared" si="5"/>
        <v>295.20999999999998</v>
      </c>
      <c r="AP6" s="21">
        <f t="shared" si="5"/>
        <v>221.05</v>
      </c>
      <c r="AQ6" s="21">
        <f t="shared" si="5"/>
        <v>210</v>
      </c>
      <c r="AR6" s="21">
        <f t="shared" si="5"/>
        <v>140.63</v>
      </c>
      <c r="AS6" s="21">
        <f t="shared" si="5"/>
        <v>163.84</v>
      </c>
      <c r="AT6" s="20" t="str">
        <f>IF(AT7="","",IF(AT7="-","【-】","【"&amp;SUBSTITUTE(TEXT(AT7,"#,##0.00"),"-","△")&amp;"】"))</f>
        <v>【102.08】</v>
      </c>
      <c r="AU6" s="21">
        <f>IF(AU7="",NA(),AU7)</f>
        <v>89.78</v>
      </c>
      <c r="AV6" s="21">
        <f t="shared" ref="AV6:BD6" si="6">IF(AV7="",NA(),AV7)</f>
        <v>84.5</v>
      </c>
      <c r="AW6" s="21">
        <f t="shared" si="6"/>
        <v>79.760000000000005</v>
      </c>
      <c r="AX6" s="21">
        <f t="shared" si="6"/>
        <v>71.66</v>
      </c>
      <c r="AY6" s="21">
        <f t="shared" si="6"/>
        <v>64.72</v>
      </c>
      <c r="AZ6" s="21">
        <f t="shared" si="6"/>
        <v>90.89</v>
      </c>
      <c r="BA6" s="21">
        <f t="shared" si="6"/>
        <v>80.95</v>
      </c>
      <c r="BB6" s="21">
        <f t="shared" si="6"/>
        <v>62.55</v>
      </c>
      <c r="BC6" s="21">
        <f t="shared" si="6"/>
        <v>56.53</v>
      </c>
      <c r="BD6" s="21">
        <f t="shared" si="6"/>
        <v>59.66</v>
      </c>
      <c r="BE6" s="20" t="str">
        <f>IF(BE7="","",IF(BE7="-","【-】","【"&amp;SUBSTITUTE(TEXT(BE7,"#,##0.00"),"-","△")&amp;"】"))</f>
        <v>【61.46】</v>
      </c>
      <c r="BF6" s="21">
        <f>IF(BF7="",NA(),BF7)</f>
        <v>1674.82</v>
      </c>
      <c r="BG6" s="21">
        <f t="shared" ref="BG6:BO6" si="7">IF(BG7="",NA(),BG7)</f>
        <v>1560.31</v>
      </c>
      <c r="BH6" s="21">
        <f t="shared" si="7"/>
        <v>1430.1</v>
      </c>
      <c r="BI6" s="21">
        <f t="shared" si="7"/>
        <v>1264.56</v>
      </c>
      <c r="BJ6" s="21">
        <f t="shared" si="7"/>
        <v>335.5</v>
      </c>
      <c r="BK6" s="21">
        <f t="shared" si="7"/>
        <v>1060.8599999999999</v>
      </c>
      <c r="BL6" s="21">
        <f t="shared" si="7"/>
        <v>1006.65</v>
      </c>
      <c r="BM6" s="21">
        <f t="shared" si="7"/>
        <v>998.42</v>
      </c>
      <c r="BN6" s="21">
        <f t="shared" si="7"/>
        <v>1095.52</v>
      </c>
      <c r="BO6" s="21">
        <f t="shared" si="7"/>
        <v>1056.55</v>
      </c>
      <c r="BP6" s="20" t="str">
        <f>IF(BP7="","",IF(BP7="-","【-】","【"&amp;SUBSTITUTE(TEXT(BP7,"#,##0.00"),"-","△")&amp;"】"))</f>
        <v>【974.72】</v>
      </c>
      <c r="BQ6" s="21">
        <f>IF(BQ7="",NA(),BQ7)</f>
        <v>164.02</v>
      </c>
      <c r="BR6" s="21">
        <f t="shared" ref="BR6:BZ6" si="8">IF(BR7="",NA(),BR7)</f>
        <v>167.63</v>
      </c>
      <c r="BS6" s="21">
        <f t="shared" si="8"/>
        <v>164.19</v>
      </c>
      <c r="BT6" s="21">
        <f t="shared" si="8"/>
        <v>164.77</v>
      </c>
      <c r="BU6" s="21">
        <f t="shared" si="8"/>
        <v>158.08000000000001</v>
      </c>
      <c r="BV6" s="21">
        <f t="shared" si="8"/>
        <v>45.81</v>
      </c>
      <c r="BW6" s="21">
        <f t="shared" si="8"/>
        <v>43.43</v>
      </c>
      <c r="BX6" s="21">
        <f t="shared" si="8"/>
        <v>41.41</v>
      </c>
      <c r="BY6" s="21">
        <f t="shared" si="8"/>
        <v>39.64</v>
      </c>
      <c r="BZ6" s="21">
        <f t="shared" si="8"/>
        <v>40</v>
      </c>
      <c r="CA6" s="20" t="str">
        <f>IF(CA7="","",IF(CA7="-","【-】","【"&amp;SUBSTITUTE(TEXT(CA7,"#,##0.00"),"-","△")&amp;"】"))</f>
        <v>【44.22】</v>
      </c>
      <c r="CB6" s="21">
        <f>IF(CB7="",NA(),CB7)</f>
        <v>89.5</v>
      </c>
      <c r="CC6" s="21">
        <f t="shared" ref="CC6:CK6" si="9">IF(CC7="",NA(),CC7)</f>
        <v>88</v>
      </c>
      <c r="CD6" s="21">
        <f t="shared" si="9"/>
        <v>89.99</v>
      </c>
      <c r="CE6" s="21">
        <f t="shared" si="9"/>
        <v>90.13</v>
      </c>
      <c r="CF6" s="21">
        <f t="shared" si="9"/>
        <v>93.97</v>
      </c>
      <c r="CG6" s="21">
        <f t="shared" si="9"/>
        <v>383.92</v>
      </c>
      <c r="CH6" s="21">
        <f t="shared" si="9"/>
        <v>400.44</v>
      </c>
      <c r="CI6" s="21">
        <f t="shared" si="9"/>
        <v>417.56</v>
      </c>
      <c r="CJ6" s="21">
        <f t="shared" si="9"/>
        <v>449.72</v>
      </c>
      <c r="CK6" s="21">
        <f t="shared" si="9"/>
        <v>437.27</v>
      </c>
      <c r="CL6" s="20" t="str">
        <f>IF(CL7="","",IF(CL7="-","【-】","【"&amp;SUBSTITUTE(TEXT(CL7,"#,##0.00"),"-","△")&amp;"】"))</f>
        <v>【392.85】</v>
      </c>
      <c r="CM6" s="21">
        <f>IF(CM7="",NA(),CM7)</f>
        <v>41.4</v>
      </c>
      <c r="CN6" s="21">
        <f t="shared" ref="CN6:CV6" si="10">IF(CN7="",NA(),CN7)</f>
        <v>7.83</v>
      </c>
      <c r="CO6" s="21">
        <f t="shared" si="10"/>
        <v>7.55</v>
      </c>
      <c r="CP6" s="21">
        <f t="shared" si="10"/>
        <v>47.79</v>
      </c>
      <c r="CQ6" s="21">
        <f t="shared" si="10"/>
        <v>48.67</v>
      </c>
      <c r="CR6" s="21">
        <f t="shared" si="10"/>
        <v>33.21</v>
      </c>
      <c r="CS6" s="21">
        <f t="shared" si="10"/>
        <v>32.229999999999997</v>
      </c>
      <c r="CT6" s="21">
        <f t="shared" si="10"/>
        <v>32.479999999999997</v>
      </c>
      <c r="CU6" s="21">
        <f t="shared" si="10"/>
        <v>30.19</v>
      </c>
      <c r="CV6" s="21">
        <f t="shared" si="10"/>
        <v>28.77</v>
      </c>
      <c r="CW6" s="20" t="str">
        <f>IF(CW7="","",IF(CW7="-","【-】","【"&amp;SUBSTITUTE(TEXT(CW7,"#,##0.00"),"-","△")&amp;"】"))</f>
        <v>【32.23】</v>
      </c>
      <c r="CX6" s="21">
        <f>IF(CX7="",NA(),CX7)</f>
        <v>98.73</v>
      </c>
      <c r="CY6" s="21">
        <f t="shared" ref="CY6:DG6" si="11">IF(CY7="",NA(),CY7)</f>
        <v>98.71</v>
      </c>
      <c r="CZ6" s="21">
        <f t="shared" si="11"/>
        <v>96.87</v>
      </c>
      <c r="DA6" s="21">
        <f t="shared" si="11"/>
        <v>96.64</v>
      </c>
      <c r="DB6" s="21">
        <f t="shared" si="11"/>
        <v>96.86</v>
      </c>
      <c r="DC6" s="21">
        <f t="shared" si="11"/>
        <v>79.98</v>
      </c>
      <c r="DD6" s="21">
        <f t="shared" si="11"/>
        <v>80.8</v>
      </c>
      <c r="DE6" s="21">
        <f t="shared" si="11"/>
        <v>79.2</v>
      </c>
      <c r="DF6" s="21">
        <f t="shared" si="11"/>
        <v>79.09</v>
      </c>
      <c r="DG6" s="21">
        <f t="shared" si="11"/>
        <v>78.900000000000006</v>
      </c>
      <c r="DH6" s="20" t="str">
        <f>IF(DH7="","",IF(DH7="-","【-】","【"&amp;SUBSTITUTE(TEXT(DH7,"#,##0.00"),"-","△")&amp;"】"))</f>
        <v>【80.63】</v>
      </c>
      <c r="DI6" s="21">
        <f>IF(DI7="",NA(),DI7)</f>
        <v>20.74</v>
      </c>
      <c r="DJ6" s="21">
        <f t="shared" ref="DJ6:DR6" si="12">IF(DJ7="",NA(),DJ7)</f>
        <v>23.56</v>
      </c>
      <c r="DK6" s="21">
        <f t="shared" si="12"/>
        <v>26.2</v>
      </c>
      <c r="DL6" s="21">
        <f t="shared" si="12"/>
        <v>28.82</v>
      </c>
      <c r="DM6" s="21">
        <f t="shared" si="12"/>
        <v>31.44</v>
      </c>
      <c r="DN6" s="21">
        <f t="shared" si="12"/>
        <v>33.380000000000003</v>
      </c>
      <c r="DO6" s="21">
        <f t="shared" si="12"/>
        <v>30.26</v>
      </c>
      <c r="DP6" s="21">
        <f t="shared" si="12"/>
        <v>28.97</v>
      </c>
      <c r="DQ6" s="21">
        <f t="shared" si="12"/>
        <v>20.14</v>
      </c>
      <c r="DR6" s="21">
        <f t="shared" si="12"/>
        <v>23.17</v>
      </c>
      <c r="DS6" s="20" t="str">
        <f>IF(DS7="","",IF(DS7="-","【-】","【"&amp;SUBSTITUTE(TEXT(DS7,"#,##0.00"),"-","△")&amp;"】"))</f>
        <v>【26.28】</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1">
        <f t="shared" si="14"/>
        <v>0.09</v>
      </c>
      <c r="EK6" s="21">
        <f t="shared" si="14"/>
        <v>0.02</v>
      </c>
      <c r="EL6" s="21">
        <f t="shared" si="14"/>
        <v>0.01</v>
      </c>
      <c r="EM6" s="21">
        <f t="shared" si="14"/>
        <v>1.6</v>
      </c>
      <c r="EN6" s="21">
        <f t="shared" si="14"/>
        <v>0.01</v>
      </c>
      <c r="EO6" s="20" t="str">
        <f>IF(EO7="","",IF(EO7="-","【-】","【"&amp;SUBSTITUTE(TEXT(EO7,"#,##0.00"),"-","△")&amp;"】"))</f>
        <v>【0.01】</v>
      </c>
    </row>
    <row r="7" spans="1:148" s="22" customFormat="1" x14ac:dyDescent="0.2">
      <c r="A7" s="14"/>
      <c r="B7" s="23">
        <v>2021</v>
      </c>
      <c r="C7" s="23">
        <v>312011</v>
      </c>
      <c r="D7" s="23">
        <v>46</v>
      </c>
      <c r="E7" s="23">
        <v>17</v>
      </c>
      <c r="F7" s="23">
        <v>6</v>
      </c>
      <c r="G7" s="23">
        <v>0</v>
      </c>
      <c r="H7" s="23" t="s">
        <v>96</v>
      </c>
      <c r="I7" s="23" t="s">
        <v>97</v>
      </c>
      <c r="J7" s="23" t="s">
        <v>98</v>
      </c>
      <c r="K7" s="23" t="s">
        <v>99</v>
      </c>
      <c r="L7" s="23" t="s">
        <v>100</v>
      </c>
      <c r="M7" s="23" t="s">
        <v>101</v>
      </c>
      <c r="N7" s="24" t="s">
        <v>102</v>
      </c>
      <c r="O7" s="24">
        <v>76.61</v>
      </c>
      <c r="P7" s="24">
        <v>0.76</v>
      </c>
      <c r="Q7" s="24">
        <v>94.41</v>
      </c>
      <c r="R7" s="24">
        <v>2767</v>
      </c>
      <c r="S7" s="24">
        <v>184557</v>
      </c>
      <c r="T7" s="24">
        <v>765.31</v>
      </c>
      <c r="U7" s="24">
        <v>241.15</v>
      </c>
      <c r="V7" s="24">
        <v>1400</v>
      </c>
      <c r="W7" s="24">
        <v>0.45</v>
      </c>
      <c r="X7" s="24">
        <v>3111.11</v>
      </c>
      <c r="Y7" s="24">
        <v>117.92</v>
      </c>
      <c r="Z7" s="24">
        <v>123.59</v>
      </c>
      <c r="AA7" s="24">
        <v>127.51</v>
      </c>
      <c r="AB7" s="24">
        <v>130.07</v>
      </c>
      <c r="AC7" s="24">
        <v>130.41</v>
      </c>
      <c r="AD7" s="24">
        <v>99.09</v>
      </c>
      <c r="AE7" s="24">
        <v>101.36</v>
      </c>
      <c r="AF7" s="24">
        <v>99.33</v>
      </c>
      <c r="AG7" s="24">
        <v>101.18</v>
      </c>
      <c r="AH7" s="24">
        <v>99.89</v>
      </c>
      <c r="AI7" s="24">
        <v>98.64</v>
      </c>
      <c r="AJ7" s="24">
        <v>0</v>
      </c>
      <c r="AK7" s="24">
        <v>0</v>
      </c>
      <c r="AL7" s="24">
        <v>0</v>
      </c>
      <c r="AM7" s="24">
        <v>0</v>
      </c>
      <c r="AN7" s="24">
        <v>0</v>
      </c>
      <c r="AO7" s="24">
        <v>295.20999999999998</v>
      </c>
      <c r="AP7" s="24">
        <v>221.05</v>
      </c>
      <c r="AQ7" s="24">
        <v>210</v>
      </c>
      <c r="AR7" s="24">
        <v>140.63</v>
      </c>
      <c r="AS7" s="24">
        <v>163.84</v>
      </c>
      <c r="AT7" s="24">
        <v>102.08</v>
      </c>
      <c r="AU7" s="24">
        <v>89.78</v>
      </c>
      <c r="AV7" s="24">
        <v>84.5</v>
      </c>
      <c r="AW7" s="24">
        <v>79.760000000000005</v>
      </c>
      <c r="AX7" s="24">
        <v>71.66</v>
      </c>
      <c r="AY7" s="24">
        <v>64.72</v>
      </c>
      <c r="AZ7" s="24">
        <v>90.89</v>
      </c>
      <c r="BA7" s="24">
        <v>80.95</v>
      </c>
      <c r="BB7" s="24">
        <v>62.55</v>
      </c>
      <c r="BC7" s="24">
        <v>56.53</v>
      </c>
      <c r="BD7" s="24">
        <v>59.66</v>
      </c>
      <c r="BE7" s="24">
        <v>61.46</v>
      </c>
      <c r="BF7" s="24">
        <v>1674.82</v>
      </c>
      <c r="BG7" s="24">
        <v>1560.31</v>
      </c>
      <c r="BH7" s="24">
        <v>1430.1</v>
      </c>
      <c r="BI7" s="24">
        <v>1264.56</v>
      </c>
      <c r="BJ7" s="24">
        <v>335.5</v>
      </c>
      <c r="BK7" s="24">
        <v>1060.8599999999999</v>
      </c>
      <c r="BL7" s="24">
        <v>1006.65</v>
      </c>
      <c r="BM7" s="24">
        <v>998.42</v>
      </c>
      <c r="BN7" s="24">
        <v>1095.52</v>
      </c>
      <c r="BO7" s="24">
        <v>1056.55</v>
      </c>
      <c r="BP7" s="24">
        <v>974.72</v>
      </c>
      <c r="BQ7" s="24">
        <v>164.02</v>
      </c>
      <c r="BR7" s="24">
        <v>167.63</v>
      </c>
      <c r="BS7" s="24">
        <v>164.19</v>
      </c>
      <c r="BT7" s="24">
        <v>164.77</v>
      </c>
      <c r="BU7" s="24">
        <v>158.08000000000001</v>
      </c>
      <c r="BV7" s="24">
        <v>45.81</v>
      </c>
      <c r="BW7" s="24">
        <v>43.43</v>
      </c>
      <c r="BX7" s="24">
        <v>41.41</v>
      </c>
      <c r="BY7" s="24">
        <v>39.64</v>
      </c>
      <c r="BZ7" s="24">
        <v>40</v>
      </c>
      <c r="CA7" s="24">
        <v>44.22</v>
      </c>
      <c r="CB7" s="24">
        <v>89.5</v>
      </c>
      <c r="CC7" s="24">
        <v>88</v>
      </c>
      <c r="CD7" s="24">
        <v>89.99</v>
      </c>
      <c r="CE7" s="24">
        <v>90.13</v>
      </c>
      <c r="CF7" s="24">
        <v>93.97</v>
      </c>
      <c r="CG7" s="24">
        <v>383.92</v>
      </c>
      <c r="CH7" s="24">
        <v>400.44</v>
      </c>
      <c r="CI7" s="24">
        <v>417.56</v>
      </c>
      <c r="CJ7" s="24">
        <v>449.72</v>
      </c>
      <c r="CK7" s="24">
        <v>437.27</v>
      </c>
      <c r="CL7" s="24">
        <v>392.85</v>
      </c>
      <c r="CM7" s="24">
        <v>41.4</v>
      </c>
      <c r="CN7" s="24">
        <v>7.83</v>
      </c>
      <c r="CO7" s="24">
        <v>7.55</v>
      </c>
      <c r="CP7" s="24">
        <v>47.79</v>
      </c>
      <c r="CQ7" s="24">
        <v>48.67</v>
      </c>
      <c r="CR7" s="24">
        <v>33.21</v>
      </c>
      <c r="CS7" s="24">
        <v>32.229999999999997</v>
      </c>
      <c r="CT7" s="24">
        <v>32.479999999999997</v>
      </c>
      <c r="CU7" s="24">
        <v>30.19</v>
      </c>
      <c r="CV7" s="24">
        <v>28.77</v>
      </c>
      <c r="CW7" s="24">
        <v>32.229999999999997</v>
      </c>
      <c r="CX7" s="24">
        <v>98.73</v>
      </c>
      <c r="CY7" s="24">
        <v>98.71</v>
      </c>
      <c r="CZ7" s="24">
        <v>96.87</v>
      </c>
      <c r="DA7" s="24">
        <v>96.64</v>
      </c>
      <c r="DB7" s="24">
        <v>96.86</v>
      </c>
      <c r="DC7" s="24">
        <v>79.98</v>
      </c>
      <c r="DD7" s="24">
        <v>80.8</v>
      </c>
      <c r="DE7" s="24">
        <v>79.2</v>
      </c>
      <c r="DF7" s="24">
        <v>79.09</v>
      </c>
      <c r="DG7" s="24">
        <v>78.900000000000006</v>
      </c>
      <c r="DH7" s="24">
        <v>80.63</v>
      </c>
      <c r="DI7" s="24">
        <v>20.74</v>
      </c>
      <c r="DJ7" s="24">
        <v>23.56</v>
      </c>
      <c r="DK7" s="24">
        <v>26.2</v>
      </c>
      <c r="DL7" s="24">
        <v>28.82</v>
      </c>
      <c r="DM7" s="24">
        <v>31.44</v>
      </c>
      <c r="DN7" s="24">
        <v>33.380000000000003</v>
      </c>
      <c r="DO7" s="24">
        <v>30.26</v>
      </c>
      <c r="DP7" s="24">
        <v>28.97</v>
      </c>
      <c r="DQ7" s="24">
        <v>20.14</v>
      </c>
      <c r="DR7" s="24">
        <v>23.17</v>
      </c>
      <c r="DS7" s="24">
        <v>26.28</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0.09</v>
      </c>
      <c r="EK7" s="24">
        <v>0.02</v>
      </c>
      <c r="EL7" s="24">
        <v>0.01</v>
      </c>
      <c r="EM7" s="24">
        <v>1.6</v>
      </c>
      <c r="EN7" s="24">
        <v>0.01</v>
      </c>
      <c r="EO7" s="24">
        <v>0.01</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鳥取市役所</cp:lastModifiedBy>
  <cp:lastPrinted>2023-01-19T10:25:15Z</cp:lastPrinted>
  <dcterms:created xsi:type="dcterms:W3CDTF">2022-12-01T01:38:48Z</dcterms:created>
  <dcterms:modified xsi:type="dcterms:W3CDTF">2023-01-19T10:25:40Z</dcterms:modified>
  <cp:category/>
</cp:coreProperties>
</file>