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2296\Desktop\cf20210318136747_1\"/>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<sst xmlns="http://schemas.openxmlformats.org/spreadsheetml/2006/main" count="1121" uniqueCount="637">
  <si>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</si>
  <si>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</si>
  <si>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</si>
  <si>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</si>
  <si>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</si>
  <si>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</si>
  <si>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</si>
  <si>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</si>
  <si>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</si>
  <si>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</si>
  <si>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</si>
  <si>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</si>
  <si>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</si>
  <si>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</si>
  <si>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</si>
  <si>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</si>
  <si>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</si>
  <si>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</si>
  <si>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</si>
  <si>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</si>
  <si>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</si>
  <si>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</si>
  <si>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</si>
  <si>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</si>
  <si>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</si>
  <si>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</si>
  <si>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</si>
  <si>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</si>
  <si>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</si>
  <si>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</si>
  <si>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</si>
  <si>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</si>
  <si>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</si>
  <si>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</si>
  <si>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</si>
  <si>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</si>
  <si>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</si>
  <si>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</si>
  <si>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</si>
  <si>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</si>
  <si>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</si>
  <si>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</si>
  <si>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</si>
  <si>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</si>
  <si>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</si>
  <si>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</si>
  <si>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</si>
  <si>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</si>
  <si>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</si>
  <si>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</si>
  <si>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</si>
  <si>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</si>
  <si>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</si>
  <si>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</si>
  <si>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</si>
  <si>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</si>
  <si>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</si>
  <si>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</si>
  <si>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</si>
  <si>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</si>
  <si>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</si>
  <si>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</si>
  <si>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</si>
  <si>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</si>
  <si>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</si>
  <si>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</si>
  <si>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</si>
  <si>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</si>
  <si>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</si>
  <si>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</si>
  <si>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</si>
  <si>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</si>
  <si>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</si>
  <si>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</si>
  <si>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</si>
  <si>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</si>
  <si>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</si>
  <si>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</si>
  <si>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</si>
  <si>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</si>
  <si>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</si>
  <si>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</si>
  <si>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</si>
  <si>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</si>
  <si>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</si>
  <si>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</si>
  <si>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</si>
  <si>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</si>
  <si>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</si>
  <si>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</si>
  <si>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</si>
  <si>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</si>
  <si>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</si>
  <si>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</si>
  <si>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</si>
  <si>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</si>
  <si>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</si>
  <si>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</si>
  <si>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</si>
  <si>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</si>
  <si>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</si>
  <si>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</si>
  <si>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</si>
  <si>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</si>
  <si>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</si>
  <si>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</si>
  <si>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</si>
  <si>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</si>
  <si>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</si>
  <si>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</si>
  <si>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</si>
  <si>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</si>
  <si>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</si>
  <si>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</si>
  <si>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</si>
  <si>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</si>
  <si>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</si>
  <si>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</si>
  <si>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</si>
  <si>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</si>
  <si>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</si>
  <si>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</si>
  <si>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</si>
  <si>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</si>
  <si>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</si>
  <si>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</si>
  <si>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</si>
  <si>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</si>
  <si>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</si>
  <si>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</si>
  <si>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</si>
  <si>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</si>
  <si>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</si>
  <si>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</si>
  <si>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</si>
  <si>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</si>
  <si>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</si>
  <si>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</si>
  <si>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</si>
  <si>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</si>
  <si>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</si>
  <si>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</si>
  <si>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</si>
  <si>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</si>
  <si>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</si>
  <si>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</si>
  <si>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</si>
  <si>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</si>
  <si>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</si>
  <si>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</si>
  <si>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</si>
  <si>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</si>
  <si>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</si>
  <si>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</si>
  <si>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</si>
  <si>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</si>
  <si>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</si>
  <si>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</si>
  <si>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</si>
  <si>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</si>
  <si>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</si>
  <si>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</si>
  <si>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</si>
  <si>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</si>
  <si>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</si>
  <si>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</si>
  <si>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</si>
  <si>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</si>
  <si>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</si>
  <si>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</si>
  <si>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</si>
  <si>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</si>
  <si>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</si>
  <si>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</si>
  <si>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</si>
  <si>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</si>
  <si>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</si>
  <si>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</si>
  <si>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</si>
  <si>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</si>
  <si>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</si>
  <si>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</si>
  <si>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</si>
  <si>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</si>
  <si>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</si>
  <si>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</si>
  <si>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</si>
  <si>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</si>
  <si>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</si>
  <si>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</si>
  <si>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</si>
  <si>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</si>
  <si>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</si>
  <si>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</si>
  <si>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</si>
  <si>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</si>
  <si>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</si>
  <si>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</si>
  <si>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</si>
  <si>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</si>
  <si>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</si>
  <si>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</si>
  <si>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</si>
  <si>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</si>
  <si>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</si>
  <si>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</si>
  <si>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</si>
  <si>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</si>
  <si>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</si>
  <si>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</si>
  <si>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鳥取県鳥取市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</si>
  <si>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</si>
  <si>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</si>
  <si>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</si>
  <si>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</si>
  <si>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</si>
  <si>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</si>
  <si>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</si>
  <si>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</si>
  <si>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</si>
  <si>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</si>
  <si>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</si>
  <si>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</si>
  <si>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</si>
  <si>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</si>
  <si>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</si>
  <si>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</si>
  <si>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</si>
  <si>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</si>
  <si>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</si>
  <si>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</si>
  <si>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</si>
  <si>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</si>
  <si>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</si>
  <si>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</si>
  <si>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</si>
  <si>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</si>
  <si>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</si>
  <si>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</si>
  <si>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</si>
  <si>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</si>
  <si>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</si>
  <si>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</si>
  <si>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</si>
  <si>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</si>
  <si>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</si>
  <si>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</si>
  <si>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</si>
  <si>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</si>
  <si>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</si>
  <si>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</si>
  <si>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</si>
  <si>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</si>
  <si>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</si>
  <si>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</si>
  <si>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</si>
  <si>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</si>
  <si>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</si>
  <si>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</si>
  <si>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</si>
  <si>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</si>
  <si>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</si>
  <si>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</si>
  <si>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</si>
  <si>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</si>
  <si>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</si>
  <si>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</si>
  <si>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</si>
  <si>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</si>
  <si>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</si>
  <si>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</si>
  <si>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</si>
  <si>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</si>
  <si>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</si>
  <si>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</si>
  <si>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</si>
  <si>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</si>
  <si>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</si>
  <si>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</si>
  <si>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</si>
  <si>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</si>
  <si>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</si>
  <si>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</si>
  <si>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</si>
  <si>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</si>
  <si>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</si>
  <si>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</si>
  <si>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</si>
  <si>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</si>
  <si>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</si>
  <si>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</si>
  <si>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</si>
  <si>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</si>
  <si>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</si>
  <si>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</si>
  <si>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</si>
  <si>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</si>
  <si>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</si>
  <si>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</si>
  <si>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</si>
  <si>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</si>
  <si>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</si>
  <si>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</si>
  <si>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</si>
  <si>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</si>
  <si>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</si>
  <si>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</si>
  <si>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</si>
  <si>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</si>
  <si>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</si>
  <si>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</si>
  <si>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</si>
  <si>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</si>
  <si>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</si>
  <si>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</si>
  <si>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</si>
  <si>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</si>
  <si>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</si>
  <si>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</si>
  <si>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</si>
  <si>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</si>
  <si>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</si>
  <si>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</si>
  <si>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</si>
  <si>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</si>
  <si>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</si>
  <si>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</si>
  <si>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</si>
  <si>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</si>
  <si>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</si>
  <si>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</si>
  <si>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</si>
  <si>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</si>
  <si>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</si>
  <si>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</si>
  <si>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</si>
  <si>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</si>
  <si>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</si>
  <si>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</si>
  <si>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</si>
  <si>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</si>
  <si>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</si>
  <si>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</si>
  <si>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</si>
  <si>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</si>
  <si>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</si>
  <si>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</si>
  <si>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</si>
  <si>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</si>
  <si>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</si>
  <si>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</si>
  <si>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</si>
  <si>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</si>
  <si>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</si>
  <si>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</si>
  <si>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</si>
  <si>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</si>
  <si>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</si>
  <si>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</si>
  <si>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</si>
  <si>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</si>
  <si>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</si>
  <si>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</si>
  <si>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鳥取県鳥取市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</si>
  <si>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</si>
  <si>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</si>
  <si>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</si>
  <si>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</si>
  <si>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</si>
  <si>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</si>
  <si>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</si>
  <si>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</si>
  <si>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</si>
  <si>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</si>
  <si>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</si>
  <si>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</si>
  <si>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</si>
  <si>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</si>
  <si>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</si>
  <si>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</si>
  <si>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</si>
  <si>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</si>
  <si>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</si>
  <si>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</si>
  <si>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</si>
  <si>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高齢者・障害者住宅整備資金貸付事業費</t>
    <phoneticPr fontId="5"/>
  </si>
  <si>
    <t>住宅新築資金等貸付事業費</t>
    <phoneticPr fontId="5"/>
  </si>
  <si>
    <t>土地取得費</t>
    <phoneticPr fontId="5"/>
  </si>
  <si>
    <t>墓苑事業費</t>
    <phoneticPr fontId="5"/>
  </si>
  <si>
    <t>母子父子寡婦福祉資金貸付事業費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</si>
  <si>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</si>
  <si>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</si>
  <si>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</si>
  <si>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</si>
  <si>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</si>
  <si>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</si>
  <si>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</si>
  <si>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</si>
  <si>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</si>
  <si>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</si>
  <si>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</si>
  <si>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</si>
  <si>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</si>
  <si>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</si>
  <si>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介護老人保健施設事業費</t>
    <phoneticPr fontId="5"/>
  </si>
  <si>
    <t>介護保険費</t>
    <phoneticPr fontId="5"/>
  </si>
  <si>
    <t>後期高齢者医療費</t>
    <phoneticPr fontId="5"/>
  </si>
  <si>
    <t>水道事業</t>
    <phoneticPr fontId="5"/>
  </si>
  <si>
    <t>法適用企業</t>
    <phoneticPr fontId="5"/>
  </si>
  <si>
    <t>工業用水道事業</t>
    <phoneticPr fontId="5"/>
  </si>
  <si>
    <t>法適用企業</t>
    <phoneticPr fontId="5"/>
  </si>
  <si>
    <t>病院事業</t>
    <phoneticPr fontId="5"/>
  </si>
  <si>
    <t>法適用企業</t>
    <phoneticPr fontId="5"/>
  </si>
  <si>
    <t>下水道等事業</t>
    <phoneticPr fontId="5"/>
  </si>
  <si>
    <t>法適用企業</t>
    <phoneticPr fontId="5"/>
  </si>
  <si>
    <t>電気事業費</t>
    <phoneticPr fontId="5"/>
  </si>
  <si>
    <t>法非適用企業</t>
    <phoneticPr fontId="5"/>
  </si>
  <si>
    <t>公設地方卸売市場事業費</t>
    <phoneticPr fontId="5"/>
  </si>
  <si>
    <t>法非適用企業</t>
    <phoneticPr fontId="5"/>
  </si>
  <si>
    <t>観光施設運営事業費</t>
    <phoneticPr fontId="5"/>
  </si>
  <si>
    <t>-</t>
    <phoneticPr fontId="5"/>
  </si>
  <si>
    <t>温泉事業費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</si>
  <si>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</si>
  <si>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</si>
  <si>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</si>
  <si>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</si>
  <si>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</si>
  <si>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</si>
  <si>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</si>
  <si>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</si>
  <si>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</si>
  <si>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</si>
  <si>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</si>
  <si>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</si>
  <si>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</si>
  <si>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</si>
  <si>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</si>
  <si>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</si>
  <si>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</si>
  <si>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</si>
  <si>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</si>
  <si>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</si>
  <si>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</si>
  <si>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</si>
  <si>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</si>
  <si>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</si>
  <si>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</si>
  <si>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</si>
  <si>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</si>
  <si>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</si>
  <si>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</si>
  <si>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</si>
  <si>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</si>
  <si>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</si>
  <si>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</si>
  <si>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</si>
  <si>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</si>
  <si>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</si>
  <si>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</si>
  <si>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</si>
  <si>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</si>
  <si>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</si>
  <si>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</si>
  <si>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</si>
  <si>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</si>
  <si>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</si>
  <si>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</si>
  <si>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</si>
  <si>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</si>
  <si>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</si>
  <si>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</si>
  <si>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</si>
  <si>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</si>
  <si>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</si>
  <si>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</si>
  <si>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</si>
  <si>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</si>
  <si>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</si>
  <si>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</si>
  <si>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</si>
  <si>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</si>
  <si>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</si>
  <si>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</si>
  <si>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</si>
  <si>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</si>
  <si>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</si>
  <si>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</si>
  <si>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</si>
  <si>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</si>
  <si>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</si>
  <si>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</si>
  <si>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</si>
  <si>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</si>
  <si>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</si>
  <si>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</si>
  <si>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</si>
  <si>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</si>
  <si>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</si>
  <si>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</si>
  <si>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</si>
  <si>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</si>
  <si>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</si>
  <si>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介護老人保健施設事業費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</si>
  <si>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</si>
  <si>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</si>
  <si>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</si>
  <si>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</si>
  <si>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</si>
  <si>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</si>
  <si>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</si>
  <si>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</si>
  <si>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</si>
  <si>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</si>
  <si>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</si>
  <si>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</si>
  <si>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</si>
  <si>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</si>
  <si>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</si>
  <si>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</si>
  <si>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</si>
  <si>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</si>
  <si>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</si>
  <si>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</si>
  <si>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</si>
  <si>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</si>
  <si>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</si>
  <si>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</si>
  <si>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</si>
  <si>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</si>
  <si>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</si>
  <si>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</si>
  <si>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</si>
  <si>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</si>
  <si>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</si>
  <si>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</si>
  <si>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</si>
  <si>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</si>
  <si>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</si>
  <si>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</si>
  <si>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</si>
  <si>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</si>
  <si>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</si>
  <si>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</si>
  <si>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</si>
  <si>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</si>
  <si>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</si>
  <si>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</si>
  <si>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</si>
  <si>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</si>
  <si>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</si>
  <si>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</si>
  <si>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</si>
  <si>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</si>
  <si>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</si>
  <si>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</si>
  <si>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</si>
  <si>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</si>
  <si>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</si>
  <si>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</si>
  <si>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</si>
  <si>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</si>
  <si>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</si>
  <si>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</si>
  <si>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</si>
  <si>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</si>
  <si>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</si>
  <si>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</si>
  <si>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</si>
  <si>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</si>
  <si>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</si>
  <si>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</si>
  <si>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</si>
  <si>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</si>
  <si>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</si>
  <si>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</si>
  <si>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</si>
  <si>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</si>
  <si>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</si>
  <si>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</si>
  <si>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</si>
  <si>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</si>
  <si>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</si>
  <si>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</si>
  <si>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</si>
  <si>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</si>
  <si>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</si>
  <si>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</si>
  <si>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</si>
  <si>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0.68</t>
  </si>
  <si>
    <t>下水道等事業</t>
  </si>
  <si>
    <t>水道事業</t>
  </si>
  <si>
    <t>一般会計</t>
  </si>
  <si>
    <t>病院事業</t>
  </si>
  <si>
    <t>介護保険費</t>
  </si>
  <si>
    <t>国民健康保険費</t>
  </si>
  <si>
    <t>母子父子寡婦福祉資金貸付事業費</t>
  </si>
  <si>
    <t>住宅新築資金等貸付事業費</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</si>
  <si>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</si>
  <si>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</si>
  <si>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</si>
  <si>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</si>
  <si>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</si>
  <si>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</si>
  <si>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</si>
  <si>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</si>
  <si>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</si>
  <si>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</si>
  <si>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</si>
  <si>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</si>
  <si>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</si>
  <si>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</si>
  <si>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</si>
  <si>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</si>
  <si>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</si>
  <si>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</si>
  <si>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（株）鳥取テレトピア</t>
  </si>
  <si>
    <t>鳥取市土地開発公社</t>
  </si>
  <si>
    <t>（一財）用瀬町ふるさと振興事業団</t>
    <rPh sb="1" eb="2">
      <t>イチ</t>
    </rPh>
    <phoneticPr fontId="2"/>
  </si>
  <si>
    <t>（有）グリーンもちがせ</t>
    <rPh sb="1" eb="2">
      <t>ユウ</t>
    </rPh>
    <phoneticPr fontId="30"/>
  </si>
  <si>
    <t>（株）さじ弐拾壱</t>
    <rPh sb="1" eb="2">
      <t>カブ</t>
    </rPh>
    <phoneticPr fontId="30"/>
  </si>
  <si>
    <t>（有）かみんぐさじ</t>
    <rPh sb="1" eb="2">
      <t>ユウ</t>
    </rPh>
    <phoneticPr fontId="30"/>
  </si>
  <si>
    <t>（一財）鳥取市農業公社</t>
    <rPh sb="1" eb="2">
      <t>イチ</t>
    </rPh>
    <phoneticPr fontId="2"/>
  </si>
  <si>
    <t>（株）ふるさと鹿野</t>
  </si>
  <si>
    <t>（公財）鳥取県産業振興機構</t>
    <rPh sb="1" eb="2">
      <t>コウ</t>
    </rPh>
    <rPh sb="2" eb="3">
      <t>ザイ</t>
    </rPh>
    <rPh sb="4" eb="7">
      <t>トットリケン</t>
    </rPh>
    <rPh sb="7" eb="9">
      <t>サンギョウ</t>
    </rPh>
    <rPh sb="9" eb="11">
      <t>シンコウ</t>
    </rPh>
    <rPh sb="11" eb="13">
      <t>キコウ</t>
    </rPh>
    <phoneticPr fontId="2"/>
  </si>
  <si>
    <t>○</t>
  </si>
  <si>
    <t>鳥取県東部広域行政管理組合</t>
  </si>
  <si>
    <t>鳥取県後期高齢者医療広域連合</t>
  </si>
  <si>
    <t>一般会計</t>
    <rPh sb="0" eb="2">
      <t>イッパン</t>
    </rPh>
    <rPh sb="2" eb="4">
      <t>カイケイ</t>
    </rPh>
    <phoneticPr fontId="2"/>
  </si>
  <si>
    <t>因幡ふるさと振興事業費特別会計</t>
  </si>
  <si>
    <t>後期高齢者医療特別会計</t>
  </si>
  <si>
    <t>-</t>
    <phoneticPr fontId="2"/>
  </si>
  <si>
    <t>-</t>
    <phoneticPr fontId="2"/>
  </si>
  <si>
    <t>公共施設等整備基金</t>
    <rPh sb="0" eb="2">
      <t>コウキョウ</t>
    </rPh>
    <rPh sb="2" eb="5">
      <t>シセツトウ</t>
    </rPh>
    <rPh sb="5" eb="7">
      <t>セイビ</t>
    </rPh>
    <rPh sb="7" eb="9">
      <t>キキン</t>
    </rPh>
    <phoneticPr fontId="5"/>
  </si>
  <si>
    <t>地域振興基金</t>
    <rPh sb="0" eb="2">
      <t>チイキ</t>
    </rPh>
    <rPh sb="2" eb="4">
      <t>シンコウ</t>
    </rPh>
    <rPh sb="4" eb="6">
      <t>キキン</t>
    </rPh>
    <phoneticPr fontId="5"/>
  </si>
  <si>
    <t>人づくり・まちづくり基金</t>
    <rPh sb="0" eb="1">
      <t>ヒト</t>
    </rPh>
    <rPh sb="10" eb="12">
      <t>キキン</t>
    </rPh>
    <phoneticPr fontId="5"/>
  </si>
  <si>
    <t>ふるさと納税基金</t>
    <rPh sb="4" eb="6">
      <t>ノウゼイ</t>
    </rPh>
    <rPh sb="6" eb="8">
      <t>キキン</t>
    </rPh>
    <phoneticPr fontId="5"/>
  </si>
  <si>
    <t>職員退職手当基金</t>
    <rPh sb="0" eb="2">
      <t>ショクイン</t>
    </rPh>
    <rPh sb="2" eb="4">
      <t>タイショク</t>
    </rPh>
    <rPh sb="4" eb="8">
      <t>テアテキキン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</si>
</sst>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46457</c:v>
                </c:pt>
                <c:pt idx="4">
                  <c:v>51849</c:v>
                </c:pt>
              </c:numCache>
            </c:numRef>
          </c:val>
          <c:smooth val="0"/>
          <c:extLst>
            <c:ext xmlns:c16="http://schemas.microsoft.com/office/drawing/2014/chart" uri="{C3380CC4-5D6E-409C-BE32-E72D297353CC}">
              <c16:uniqueId val="{00000000-C86E-45AE-A7F0-09B024A740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41189</c:v>
                </c:pt>
                <c:pt idx="1">
                  <c:v>48161</c:v>
                </c:pt>
                <c:pt idx="2">
                  <c:v>71640</c:v>
                </c:pt>
                <c:pt idx="3">
                  <c:v>57541</c:v>
                </c:pt>
                <c:pt idx="4">
                  <c:v>79578</c:v>
                </c:pt>
              </c:numCache>
            </c:numRef>
          </c:val>
          <c:smooth val="0"/>
          <c:extLst>
            <c:ext xmlns:c16="http://schemas.microsoft.com/office/drawing/2014/chart" uri="{C3380CC4-5D6E-409C-BE32-E72D297353CC}">
              <c16:uniqueId val="{00000001-C86E-45AE-A7F0-09B024A740AE}"/>
            </c:ext>
          </c:extLst>
        </c:ser>
        <c:dLbls>
          <c:showLegendKey val="0"/>
          <c:showVal val="0"/>
          <c:showCatName val="0"/>
          <c:showSerName val="0"/>
          <c:showPercent val="0"/>
          <c:showBubbleSize val="0"/>
        </c:dLbls>
        <c:marker val="1"/>
        <c:smooth val="0"/>
        <c:axId val="363757232"/>
        <c:axId val="363757616"/>
      </c:lineChart>
      <c:catAx>
        <c:axId val="363757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757616"/>
        <c:crosses val="autoZero"/>
        <c:auto val="1"/>
        <c:lblAlgn val="ctr"/>
        <c:lblOffset val="100"/>
        <c:tickLblSkip val="1"/>
        <c:tickMarkSkip val="1"/>
        <c:noMultiLvlLbl val="0"/>
      </c:catAx>
      <c:valAx>
        <c:axId val="3637576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75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3.33</c:v>
                </c:pt>
                <c:pt idx="1">
                  <c:v>2.48</c:v>
                </c:pt>
                <c:pt idx="2">
                  <c:v>4.01</c:v>
                </c:pt>
                <c:pt idx="3">
                  <c:v>4.32</c:v>
                </c:pt>
                <c:pt idx="4">
                  <c:v>3.79</c:v>
                </c:pt>
              </c:numCache>
            </c:numRef>
          </c:val>
          <c:extLst>
            <c:ext xmlns:c16="http://schemas.microsoft.com/office/drawing/2014/chart" uri="{C3380CC4-5D6E-409C-BE32-E72D297353CC}">
              <c16:uniqueId val="{00000000-E7C9-4B1C-B2B0-558B596D82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6.35</c:v>
                </c:pt>
                <c:pt idx="1">
                  <c:v>6.73</c:v>
                </c:pt>
                <c:pt idx="2">
                  <c:v>6.79</c:v>
                </c:pt>
                <c:pt idx="3">
                  <c:v>6.74</c:v>
                </c:pt>
                <c:pt idx="4">
                  <c:v>7.45</c:v>
                </c:pt>
              </c:numCache>
            </c:numRef>
          </c:val>
          <c:extLst>
            <c:ext xmlns:c16="http://schemas.microsoft.com/office/drawing/2014/chart" uri="{C3380CC4-5D6E-409C-BE32-E72D297353CC}">
              <c16:uniqueId val="{00000001-E7C9-4B1C-B2B0-558B596D82E8}"/>
            </c:ext>
          </c:extLst>
        </c:ser>
        <c:dLbls>
          <c:showLegendKey val="0"/>
          <c:showVal val="0"/>
          <c:showCatName val="0"/>
          <c:showSerName val="0"/>
          <c:showPercent val="0"/>
          <c:showBubbleSize val="0"/>
        </c:dLbls>
        <c:gapWidth val="250"/>
        <c:overlap val="100"/>
        <c:axId val="366677032"/>
        <c:axId val="366678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c:v>
                </c:pt>
                <c:pt idx="1">
                  <c:v>-0.68</c:v>
                </c:pt>
                <c:pt idx="2">
                  <c:v>1.62</c:v>
                </c:pt>
                <c:pt idx="3">
                  <c:v>0.38</c:v>
                </c:pt>
                <c:pt idx="4">
                  <c:v>0.09</c:v>
                </c:pt>
              </c:numCache>
            </c:numRef>
          </c:val>
          <c:smooth val="0"/>
          <c:extLst>
            <c:ext xmlns:c16="http://schemas.microsoft.com/office/drawing/2014/chart" uri="{C3380CC4-5D6E-409C-BE32-E72D297353CC}">
              <c16:uniqueId val="{00000002-E7C9-4B1C-B2B0-558B596D82E8}"/>
            </c:ext>
          </c:extLst>
        </c:ser>
        <c:dLbls>
          <c:showLegendKey val="0"/>
          <c:showVal val="0"/>
          <c:showCatName val="0"/>
          <c:showSerName val="0"/>
          <c:showPercent val="0"/>
          <c:showBubbleSize val="0"/>
        </c:dLbls>
        <c:marker val="1"/>
        <c:smooth val="0"/>
        <c:axId val="366677032"/>
        <c:axId val="366678600"/>
      </c:lineChart>
      <c:catAx>
        <c:axId val="36667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678600"/>
        <c:crosses val="autoZero"/>
        <c:auto val="1"/>
        <c:lblAlgn val="ctr"/>
        <c:lblOffset val="100"/>
        <c:tickLblSkip val="1"/>
        <c:tickMarkSkip val="1"/>
        <c:noMultiLvlLbl val="0"/>
      </c:catAx>
      <c:valAx>
        <c:axId val="366678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67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0.35</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0-1097-4535-B83E-8C7606AB99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97-4535-B83E-8C7606AB9998}"/>
            </c:ext>
          </c:extLst>
        </c:ser>
        <c:ser>
          <c:idx val="2"/>
          <c:order val="2"/>
          <c:tx>
            <c:strRef>
              <c:f>データシート!$A$29</c:f>
              <c:strCache>
                <c:ptCount val="1"/>
                <c:pt idx="0">
                  <c:v>住宅新築資金等貸付事業費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1097-4535-B83E-8C7606AB9998}"/>
            </c:ext>
          </c:extLst>
        </c:ser>
        <c:ser>
          <c:idx val="3"/>
          <c:order val="3"/>
          <c:tx>
            <c:strRef>
              <c:f>データシート!$A$30</c:f>
              <c:strCache>
                <c:ptCount val="1"/>
                <c:pt idx="0">
                  <c:v>母子父子寡婦福祉資金貸付事業費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0.03</c:v>
                </c:pt>
                <c:pt idx="8">
                  <c:v>#N/A</c:v>
                </c:pt>
                <c:pt idx="9">
                  <c:v>0.06</c:v>
                </c:pt>
              </c:numCache>
            </c:numRef>
          </c:val>
          <c:extLst>
            <c:ext xmlns:c16="http://schemas.microsoft.com/office/drawing/2014/chart" uri="{C3380CC4-5D6E-409C-BE32-E72D297353CC}">
              <c16:uniqueId val="{00000003-1097-4535-B83E-8C7606AB9998}"/>
            </c:ext>
          </c:extLst>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0.71</c:v>
                </c:pt>
                <c:pt idx="2">
                  <c:v>#N/A</c:v>
                </c:pt>
                <c:pt idx="3">
                  <c:v>0.96</c:v>
                </c:pt>
                <c:pt idx="4">
                  <c:v>#N/A</c:v>
                </c:pt>
                <c:pt idx="5">
                  <c:v>1.39</c:v>
                </c:pt>
                <c:pt idx="6">
                  <c:v>#N/A</c:v>
                </c:pt>
                <c:pt idx="7">
                  <c:v>1.05</c:v>
                </c:pt>
                <c:pt idx="8">
                  <c:v>#N/A</c:v>
                </c:pt>
                <c:pt idx="9">
                  <c:v>0.54</c:v>
                </c:pt>
              </c:numCache>
            </c:numRef>
          </c:val>
          <c:extLst>
            <c:ext xmlns:c16="http://schemas.microsoft.com/office/drawing/2014/chart" uri="{C3380CC4-5D6E-409C-BE32-E72D297353CC}">
              <c16:uniqueId val="{00000004-1097-4535-B83E-8C7606AB9998}"/>
            </c:ext>
          </c:extLst>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1.17</c:v>
                </c:pt>
                <c:pt idx="2">
                  <c:v>#N/A</c:v>
                </c:pt>
                <c:pt idx="3">
                  <c:v>1.66</c:v>
                </c:pt>
                <c:pt idx="4">
                  <c:v>#N/A</c:v>
                </c:pt>
                <c:pt idx="5">
                  <c:v>1.79</c:v>
                </c:pt>
                <c:pt idx="6">
                  <c:v>#N/A</c:v>
                </c:pt>
                <c:pt idx="7">
                  <c:v>1.04</c:v>
                </c:pt>
                <c:pt idx="8">
                  <c:v>#N/A</c:v>
                </c:pt>
                <c:pt idx="9">
                  <c:v>1.31</c:v>
                </c:pt>
              </c:numCache>
            </c:numRef>
          </c:val>
          <c:extLst>
            <c:ext xmlns:c16="http://schemas.microsoft.com/office/drawing/2014/chart" uri="{C3380CC4-5D6E-409C-BE32-E72D297353CC}">
              <c16:uniqueId val="{00000005-1097-4535-B83E-8C7606AB9998}"/>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6.68</c:v>
                </c:pt>
                <c:pt idx="2">
                  <c:v>#N/A</c:v>
                </c:pt>
                <c:pt idx="3">
                  <c:v>6.76</c:v>
                </c:pt>
                <c:pt idx="4">
                  <c:v>#N/A</c:v>
                </c:pt>
                <c:pt idx="5">
                  <c:v>5.48</c:v>
                </c:pt>
                <c:pt idx="6">
                  <c:v>#N/A</c:v>
                </c:pt>
                <c:pt idx="7">
                  <c:v>4.54</c:v>
                </c:pt>
                <c:pt idx="8">
                  <c:v>#N/A</c:v>
                </c:pt>
                <c:pt idx="9">
                  <c:v>3.18</c:v>
                </c:pt>
              </c:numCache>
            </c:numRef>
          </c:val>
          <c:extLst>
            <c:ext xmlns:c16="http://schemas.microsoft.com/office/drawing/2014/chart" uri="{C3380CC4-5D6E-409C-BE32-E72D297353CC}">
              <c16:uniqueId val="{00000006-1097-4535-B83E-8C7606AB999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3.3</c:v>
                </c:pt>
                <c:pt idx="2">
                  <c:v>#N/A</c:v>
                </c:pt>
                <c:pt idx="3">
                  <c:v>2.46</c:v>
                </c:pt>
                <c:pt idx="4">
                  <c:v>#N/A</c:v>
                </c:pt>
                <c:pt idx="5">
                  <c:v>3.99</c:v>
                </c:pt>
                <c:pt idx="6">
                  <c:v>#N/A</c:v>
                </c:pt>
                <c:pt idx="7">
                  <c:v>4.28</c:v>
                </c:pt>
                <c:pt idx="8">
                  <c:v>#N/A</c:v>
                </c:pt>
                <c:pt idx="9">
                  <c:v>3.66</c:v>
                </c:pt>
              </c:numCache>
            </c:numRef>
          </c:val>
          <c:extLst>
            <c:ext xmlns:c16="http://schemas.microsoft.com/office/drawing/2014/chart" uri="{C3380CC4-5D6E-409C-BE32-E72D297353CC}">
              <c16:uniqueId val="{00000007-1097-4535-B83E-8C7606AB9998}"/>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3.45</c:v>
                </c:pt>
                <c:pt idx="2">
                  <c:v>#N/A</c:v>
                </c:pt>
                <c:pt idx="3">
                  <c:v>3.21</c:v>
                </c:pt>
                <c:pt idx="4">
                  <c:v>#N/A</c:v>
                </c:pt>
                <c:pt idx="5">
                  <c:v>3.64</c:v>
                </c:pt>
                <c:pt idx="6">
                  <c:v>#N/A</c:v>
                </c:pt>
                <c:pt idx="7">
                  <c:v>4.22</c:v>
                </c:pt>
                <c:pt idx="8">
                  <c:v>#N/A</c:v>
                </c:pt>
                <c:pt idx="9">
                  <c:v>3.81</c:v>
                </c:pt>
              </c:numCache>
            </c:numRef>
          </c:val>
          <c:extLst>
            <c:ext xmlns:c16="http://schemas.microsoft.com/office/drawing/2014/chart" uri="{C3380CC4-5D6E-409C-BE32-E72D297353CC}">
              <c16:uniqueId val="{00000008-1097-4535-B83E-8C7606AB9998}"/>
            </c:ext>
          </c:extLst>
        </c:ser>
        <c:ser>
          <c:idx val="9"/>
          <c:order val="9"/>
          <c:tx>
            <c:strRef>
              <c:f>データシート!$A$36</c:f>
              <c:strCache>
                <c:ptCount val="1"/>
                <c:pt idx="0">
                  <c:v>下水道等事業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3.04</c:v>
                </c:pt>
                <c:pt idx="2">
                  <c:v>#N/A</c:v>
                </c:pt>
                <c:pt idx="3">
                  <c:v>3.47</c:v>
                </c:pt>
                <c:pt idx="4">
                  <c:v>#N/A</c:v>
                </c:pt>
                <c:pt idx="5">
                  <c:v>4.3600000000000003</c:v>
                </c:pt>
                <c:pt idx="6">
                  <c:v>#N/A</c:v>
                </c:pt>
                <c:pt idx="7">
                  <c:v>5.27</c:v>
                </c:pt>
                <c:pt idx="8">
                  <c:v>#N/A</c:v>
                </c:pt>
                <c:pt idx="9">
                  <c:v>5.93</c:v>
                </c:pt>
              </c:numCache>
            </c:numRef>
          </c:val>
          <c:extLst>
            <c:ext xmlns:c16="http://schemas.microsoft.com/office/drawing/2014/chart" uri="{C3380CC4-5D6E-409C-BE32-E72D297353CC}">
              <c16:uniqueId val="{00000009-1097-4535-B83E-8C7606AB9998}"/>
            </c:ext>
          </c:extLst>
        </c:ser>
        <c:dLbls>
          <c:showLegendKey val="0"/>
          <c:showVal val="0"/>
          <c:showCatName val="0"/>
          <c:showSerName val="0"/>
          <c:showPercent val="0"/>
          <c:showBubbleSize val="0"/>
        </c:dLbls>
        <c:gapWidth val="150"/>
        <c:overlap val="100"/>
        <c:axId val="366679384"/>
        <c:axId val="366676248"/>
      </c:barChart>
      <c:catAx>
        <c:axId val="36667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676248"/>
        <c:crosses val="autoZero"/>
        <c:auto val="1"/>
        <c:lblAlgn val="ctr"/>
        <c:lblOffset val="100"/>
        <c:tickLblSkip val="1"/>
        <c:tickMarkSkip val="1"/>
        <c:noMultiLvlLbl val="0"/>
      </c:catAx>
      <c:valAx>
        <c:axId val="366676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679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11200</c:v>
                </c:pt>
                <c:pt idx="5">
                  <c:v>10255</c:v>
                </c:pt>
                <c:pt idx="8">
                  <c:v>10451</c:v>
                </c:pt>
                <c:pt idx="11">
                  <c:v>10439</c:v>
                </c:pt>
                <c:pt idx="14">
                  <c:v>10437</c:v>
                </c:pt>
              </c:numCache>
            </c:numRef>
          </c:val>
          <c:extLst>
            <c:ext xmlns:c16="http://schemas.microsoft.com/office/drawing/2014/chart" uri="{C3380CC4-5D6E-409C-BE32-E72D297353CC}">
              <c16:uniqueId val="{00000000-560A-4D64-8037-9927A06C4E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0A-4D64-8037-9927A06C4E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110</c:v>
                </c:pt>
                <c:pt idx="3">
                  <c:v>73</c:v>
                </c:pt>
                <c:pt idx="6">
                  <c:v>56</c:v>
                </c:pt>
                <c:pt idx="9">
                  <c:v>34</c:v>
                </c:pt>
                <c:pt idx="12">
                  <c:v>28</c:v>
                </c:pt>
              </c:numCache>
            </c:numRef>
          </c:val>
          <c:extLst>
            <c:ext xmlns:c16="http://schemas.microsoft.com/office/drawing/2014/chart" uri="{C3380CC4-5D6E-409C-BE32-E72D297353CC}">
              <c16:uniqueId val="{00000002-560A-4D64-8037-9927A06C4E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310</c:v>
                </c:pt>
                <c:pt idx="3">
                  <c:v>328</c:v>
                </c:pt>
                <c:pt idx="6">
                  <c:v>329</c:v>
                </c:pt>
                <c:pt idx="9">
                  <c:v>343</c:v>
                </c:pt>
                <c:pt idx="12">
                  <c:v>332</c:v>
                </c:pt>
              </c:numCache>
            </c:numRef>
          </c:val>
          <c:extLst>
            <c:ext xmlns:c16="http://schemas.microsoft.com/office/drawing/2014/chart" uri="{C3380CC4-5D6E-409C-BE32-E72D297353CC}">
              <c16:uniqueId val="{00000003-560A-4D64-8037-9927A06C4E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5024</c:v>
                </c:pt>
                <c:pt idx="3">
                  <c:v>4494</c:v>
                </c:pt>
                <c:pt idx="6">
                  <c:v>4528</c:v>
                </c:pt>
                <c:pt idx="9">
                  <c:v>4612</c:v>
                </c:pt>
                <c:pt idx="12">
                  <c:v>4515</c:v>
                </c:pt>
              </c:numCache>
            </c:numRef>
          </c:val>
          <c:extLst>
            <c:ext xmlns:c16="http://schemas.microsoft.com/office/drawing/2014/chart" uri="{C3380CC4-5D6E-409C-BE32-E72D297353CC}">
              <c16:uniqueId val="{00000004-560A-4D64-8037-9927A06C4E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0A-4D64-8037-9927A06C4E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0A-4D64-8037-9927A06C4E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10590</c:v>
                </c:pt>
                <c:pt idx="3">
                  <c:v>10028</c:v>
                </c:pt>
                <c:pt idx="6">
                  <c:v>9997</c:v>
                </c:pt>
                <c:pt idx="9">
                  <c:v>9712</c:v>
                </c:pt>
                <c:pt idx="12">
                  <c:v>9603</c:v>
                </c:pt>
              </c:numCache>
            </c:numRef>
          </c:val>
          <c:extLst>
            <c:ext xmlns:c16="http://schemas.microsoft.com/office/drawing/2014/chart" uri="{C3380CC4-5D6E-409C-BE32-E72D297353CC}">
              <c16:uniqueId val="{00000007-560A-4D64-8037-9927A06C4EB0}"/>
            </c:ext>
          </c:extLst>
        </c:ser>
        <c:dLbls>
          <c:showLegendKey val="0"/>
          <c:showVal val="0"/>
          <c:showCatName val="0"/>
          <c:showSerName val="0"/>
          <c:showPercent val="0"/>
          <c:showBubbleSize val="0"/>
        </c:dLbls>
        <c:gapWidth val="100"/>
        <c:overlap val="100"/>
        <c:axId val="366677424"/>
        <c:axId val="36667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4834</c:v>
                </c:pt>
                <c:pt idx="2">
                  <c:v>#N/A</c:v>
                </c:pt>
                <c:pt idx="3">
                  <c:v>#N/A</c:v>
                </c:pt>
                <c:pt idx="4">
                  <c:v>4668</c:v>
                </c:pt>
                <c:pt idx="5">
                  <c:v>#N/A</c:v>
                </c:pt>
                <c:pt idx="6">
                  <c:v>#N/A</c:v>
                </c:pt>
                <c:pt idx="7">
                  <c:v>4459</c:v>
                </c:pt>
                <c:pt idx="8">
                  <c:v>#N/A</c:v>
                </c:pt>
                <c:pt idx="9">
                  <c:v>#N/A</c:v>
                </c:pt>
                <c:pt idx="10">
                  <c:v>4262</c:v>
                </c:pt>
                <c:pt idx="11">
                  <c:v>#N/A</c:v>
                </c:pt>
                <c:pt idx="12">
                  <c:v>#N/A</c:v>
                </c:pt>
                <c:pt idx="13">
                  <c:v>4041</c:v>
                </c:pt>
                <c:pt idx="14">
                  <c:v>#N/A</c:v>
                </c:pt>
              </c:numCache>
            </c:numRef>
          </c:val>
          <c:smooth val="0"/>
          <c:extLst>
            <c:ext xmlns:c16="http://schemas.microsoft.com/office/drawing/2014/chart" uri="{C3380CC4-5D6E-409C-BE32-E72D297353CC}">
              <c16:uniqueId val="{00000008-560A-4D64-8037-9927A06C4EB0}"/>
            </c:ext>
          </c:extLst>
        </c:ser>
        <c:dLbls>
          <c:showLegendKey val="0"/>
          <c:showVal val="0"/>
          <c:showCatName val="0"/>
          <c:showSerName val="0"/>
          <c:showPercent val="0"/>
          <c:showBubbleSize val="0"/>
        </c:dLbls>
        <c:marker val="1"/>
        <c:smooth val="0"/>
        <c:axId val="366677424"/>
        <c:axId val="366678208"/>
      </c:lineChart>
      <c:catAx>
        <c:axId val="36667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678208"/>
        <c:crosses val="autoZero"/>
        <c:auto val="1"/>
        <c:lblAlgn val="ctr"/>
        <c:lblOffset val="100"/>
        <c:tickLblSkip val="1"/>
        <c:tickMarkSkip val="1"/>
        <c:noMultiLvlLbl val="0"/>
      </c:catAx>
      <c:valAx>
        <c:axId val="36667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67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107853</c:v>
                </c:pt>
                <c:pt idx="5">
                  <c:v>107237</c:v>
                </c:pt>
                <c:pt idx="8">
                  <c:v>108287</c:v>
                </c:pt>
                <c:pt idx="11">
                  <c:v>108813</c:v>
                </c:pt>
                <c:pt idx="14">
                  <c:v>110585</c:v>
                </c:pt>
              </c:numCache>
            </c:numRef>
          </c:val>
          <c:extLst>
            <c:ext xmlns:c16="http://schemas.microsoft.com/office/drawing/2014/chart" uri="{C3380CC4-5D6E-409C-BE32-E72D297353CC}">
              <c16:uniqueId val="{00000000-9416-464A-B457-EEDBD430E2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14489</c:v>
                </c:pt>
                <c:pt idx="5">
                  <c:v>15205</c:v>
                </c:pt>
                <c:pt idx="8">
                  <c:v>17501</c:v>
                </c:pt>
                <c:pt idx="11">
                  <c:v>18726</c:v>
                </c:pt>
                <c:pt idx="14">
                  <c:v>17989</c:v>
                </c:pt>
              </c:numCache>
            </c:numRef>
          </c:val>
          <c:extLst>
            <c:ext xmlns:c16="http://schemas.microsoft.com/office/drawing/2014/chart" uri="{C3380CC4-5D6E-409C-BE32-E72D297353CC}">
              <c16:uniqueId val="{00000001-9416-464A-B457-EEDBD430E2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13594</c:v>
                </c:pt>
                <c:pt idx="5">
                  <c:v>13730</c:v>
                </c:pt>
                <c:pt idx="8">
                  <c:v>12903</c:v>
                </c:pt>
                <c:pt idx="11">
                  <c:v>13648</c:v>
                </c:pt>
                <c:pt idx="14">
                  <c:v>13514</c:v>
                </c:pt>
              </c:numCache>
            </c:numRef>
          </c:val>
          <c:extLst>
            <c:ext xmlns:c16="http://schemas.microsoft.com/office/drawing/2014/chart" uri="{C3380CC4-5D6E-409C-BE32-E72D297353CC}">
              <c16:uniqueId val="{00000002-9416-464A-B457-EEDBD430E2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16-464A-B457-EEDBD430E2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16-464A-B457-EEDBD430E2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1730</c:v>
                </c:pt>
                <c:pt idx="3">
                  <c:v>2220</c:v>
                </c:pt>
                <c:pt idx="6">
                  <c:v>1915</c:v>
                </c:pt>
                <c:pt idx="9">
                  <c:v>1938</c:v>
                </c:pt>
                <c:pt idx="12">
                  <c:v>1990</c:v>
                </c:pt>
              </c:numCache>
            </c:numRef>
          </c:val>
          <c:extLst>
            <c:ext xmlns:c16="http://schemas.microsoft.com/office/drawing/2014/chart" uri="{C3380CC4-5D6E-409C-BE32-E72D297353CC}">
              <c16:uniqueId val="{00000005-9416-464A-B457-EEDBD430E2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10112</c:v>
                </c:pt>
                <c:pt idx="3">
                  <c:v>9995</c:v>
                </c:pt>
                <c:pt idx="6">
                  <c:v>9931</c:v>
                </c:pt>
                <c:pt idx="9">
                  <c:v>9290</c:v>
                </c:pt>
                <c:pt idx="12">
                  <c:v>9260</c:v>
                </c:pt>
              </c:numCache>
            </c:numRef>
          </c:val>
          <c:extLst>
            <c:ext xmlns:c16="http://schemas.microsoft.com/office/drawing/2014/chart" uri="{C3380CC4-5D6E-409C-BE32-E72D297353CC}">
              <c16:uniqueId val="{00000006-9416-464A-B457-EEDBD430E2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2024</c:v>
                </c:pt>
                <c:pt idx="3">
                  <c:v>1948</c:v>
                </c:pt>
                <c:pt idx="6">
                  <c:v>1891</c:v>
                </c:pt>
                <c:pt idx="9">
                  <c:v>1986</c:v>
                </c:pt>
                <c:pt idx="12">
                  <c:v>2101</c:v>
                </c:pt>
              </c:numCache>
            </c:numRef>
          </c:val>
          <c:extLst>
            <c:ext xmlns:c16="http://schemas.microsoft.com/office/drawing/2014/chart" uri="{C3380CC4-5D6E-409C-BE32-E72D297353CC}">
              <c16:uniqueId val="{00000007-9416-464A-B457-EEDBD430E2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57616</c:v>
                </c:pt>
                <c:pt idx="3">
                  <c:v>54205</c:v>
                </c:pt>
                <c:pt idx="6">
                  <c:v>51133</c:v>
                </c:pt>
                <c:pt idx="9">
                  <c:v>48588</c:v>
                </c:pt>
                <c:pt idx="12">
                  <c:v>46082</c:v>
                </c:pt>
              </c:numCache>
            </c:numRef>
          </c:val>
          <c:extLst>
            <c:ext xmlns:c16="http://schemas.microsoft.com/office/drawing/2014/chart" uri="{C3380CC4-5D6E-409C-BE32-E72D297353CC}">
              <c16:uniqueId val="{00000008-9416-464A-B457-EEDBD430E2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670</c:v>
                </c:pt>
                <c:pt idx="3">
                  <c:v>774</c:v>
                </c:pt>
                <c:pt idx="6">
                  <c:v>719</c:v>
                </c:pt>
                <c:pt idx="9">
                  <c:v>662</c:v>
                </c:pt>
                <c:pt idx="12">
                  <c:v>622</c:v>
                </c:pt>
              </c:numCache>
            </c:numRef>
          </c:val>
          <c:extLst>
            <c:ext xmlns:c16="http://schemas.microsoft.com/office/drawing/2014/chart" uri="{C3380CC4-5D6E-409C-BE32-E72D297353CC}">
              <c16:uniqueId val="{00000009-9416-464A-B457-EEDBD430E2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96377</c:v>
                </c:pt>
                <c:pt idx="3">
                  <c:v>96779</c:v>
                </c:pt>
                <c:pt idx="6">
                  <c:v>101278</c:v>
                </c:pt>
                <c:pt idx="9">
                  <c:v>104981</c:v>
                </c:pt>
                <c:pt idx="12">
                  <c:v>110750</c:v>
                </c:pt>
              </c:numCache>
            </c:numRef>
          </c:val>
          <c:extLst>
            <c:ext xmlns:c16="http://schemas.microsoft.com/office/drawing/2014/chart" uri="{C3380CC4-5D6E-409C-BE32-E72D297353CC}">
              <c16:uniqueId val="{0000000A-9416-464A-B457-EEDBD430E25F}"/>
            </c:ext>
          </c:extLst>
        </c:ser>
        <c:dLbls>
          <c:showLegendKey val="0"/>
          <c:showVal val="0"/>
          <c:showCatName val="0"/>
          <c:showSerName val="0"/>
          <c:showPercent val="0"/>
          <c:showBubbleSize val="0"/>
        </c:dLbls>
        <c:gapWidth val="100"/>
        <c:overlap val="100"/>
        <c:axId val="370687416"/>
        <c:axId val="370683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32592</c:v>
                </c:pt>
                <c:pt idx="2">
                  <c:v>#N/A</c:v>
                </c:pt>
                <c:pt idx="3">
                  <c:v>#N/A</c:v>
                </c:pt>
                <c:pt idx="4">
                  <c:v>29749</c:v>
                </c:pt>
                <c:pt idx="5">
                  <c:v>#N/A</c:v>
                </c:pt>
                <c:pt idx="6">
                  <c:v>#N/A</c:v>
                </c:pt>
                <c:pt idx="7">
                  <c:v>28178</c:v>
                </c:pt>
                <c:pt idx="8">
                  <c:v>#N/A</c:v>
                </c:pt>
                <c:pt idx="9">
                  <c:v>#N/A</c:v>
                </c:pt>
                <c:pt idx="10">
                  <c:v>26259</c:v>
                </c:pt>
                <c:pt idx="11">
                  <c:v>#N/A</c:v>
                </c:pt>
                <c:pt idx="12">
                  <c:v>#N/A</c:v>
                </c:pt>
                <c:pt idx="13">
                  <c:v>28717</c:v>
                </c:pt>
                <c:pt idx="14">
                  <c:v>#N/A</c:v>
                </c:pt>
              </c:numCache>
            </c:numRef>
          </c:val>
          <c:smooth val="0"/>
          <c:extLst>
            <c:ext xmlns:c16="http://schemas.microsoft.com/office/drawing/2014/chart" uri="{C3380CC4-5D6E-409C-BE32-E72D297353CC}">
              <c16:uniqueId val="{0000000B-9416-464A-B457-EEDBD430E25F}"/>
            </c:ext>
          </c:extLst>
        </c:ser>
        <c:dLbls>
          <c:showLegendKey val="0"/>
          <c:showVal val="0"/>
          <c:showCatName val="0"/>
          <c:showSerName val="0"/>
          <c:showPercent val="0"/>
          <c:showBubbleSize val="0"/>
        </c:dLbls>
        <c:marker val="1"/>
        <c:smooth val="0"/>
        <c:axId val="370687416"/>
        <c:axId val="370683888"/>
      </c:lineChart>
      <c:catAx>
        <c:axId val="370687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683888"/>
        <c:crosses val="autoZero"/>
        <c:auto val="1"/>
        <c:lblAlgn val="ctr"/>
        <c:lblOffset val="100"/>
        <c:tickLblSkip val="1"/>
        <c:tickMarkSkip val="1"/>
        <c:noMultiLvlLbl val="0"/>
      </c:catAx>
      <c:valAx>
        <c:axId val="37068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687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3411</c:v>
                </c:pt>
                <c:pt idx="1">
                  <c:v>3424</c:v>
                </c:pt>
                <c:pt idx="2">
                  <c:v>3759</c:v>
                </c:pt>
              </c:numCache>
            </c:numRef>
          </c:val>
          <c:extLst>
            <c:ext xmlns:c16="http://schemas.microsoft.com/office/drawing/2014/chart" uri="{C3380CC4-5D6E-409C-BE32-E72D297353CC}">
              <c16:uniqueId val="{00000000-90B7-477C-802B-5D8D3B9057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999</c:v>
                </c:pt>
                <c:pt idx="1">
                  <c:v>1008</c:v>
                </c:pt>
                <c:pt idx="2">
                  <c:v>1017</c:v>
                </c:pt>
              </c:numCache>
            </c:numRef>
          </c:val>
          <c:extLst>
            <c:ext xmlns:c16="http://schemas.microsoft.com/office/drawing/2014/chart" uri="{C3380CC4-5D6E-409C-BE32-E72D297353CC}">
              <c16:uniqueId val="{00000001-90B7-477C-802B-5D8D3B9057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9067</c:v>
                </c:pt>
                <c:pt idx="1">
                  <c:v>8469</c:v>
                </c:pt>
                <c:pt idx="2">
                  <c:v>6950</c:v>
                </c:pt>
              </c:numCache>
            </c:numRef>
          </c:val>
          <c:extLst>
            <c:ext xmlns:c16="http://schemas.microsoft.com/office/drawing/2014/chart" uri="{C3380CC4-5D6E-409C-BE32-E72D297353CC}">
              <c16:uniqueId val="{00000002-90B7-477C-802B-5D8D3B905778}"/>
            </c:ext>
          </c:extLst>
        </c:ser>
        <c:dLbls>
          <c:showLegendKey val="0"/>
          <c:showVal val="0"/>
          <c:showCatName val="0"/>
          <c:showSerName val="0"/>
          <c:showPercent val="0"/>
          <c:showBubbleSize val="0"/>
        </c:dLbls>
        <c:gapWidth val="120"/>
        <c:overlap val="100"/>
        <c:axId val="370683104"/>
        <c:axId val="370682320"/>
      </c:barChart>
      <c:catAx>
        <c:axId val="37068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0682320"/>
        <c:crosses val="autoZero"/>
        <c:auto val="1"/>
        <c:lblAlgn val="ctr"/>
        <c:lblOffset val="100"/>
        <c:tickLblSkip val="1"/>
        <c:tickMarkSkip val="1"/>
        <c:noMultiLvlLbl val="0"/>
      </c:catAx>
      <c:valAx>
        <c:axId val="370682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068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元利償還金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市債の利率見直しや、厳選した市債発行により、市債の元利償還額が減少した。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公営企業債の元利償還金に対する繰入金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公営企業の計画的な事業実施により前年度と同水準である。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組合等が起こした地方債の元利償還金に対する負担金等</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組合等の計画的な事業実施により前年度と同水準である。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債務負担行為に基づく支出額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これまで行ってきた社会福祉法人等に対する建設費償還補助の減に伴い、負担が軽減されている。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実質公債費比率の分子</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元利償還金の減少により減少傾向となっている。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一般会計等に係る地方債現在高</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市庁舎整備事業の</a:t>
          </a:r>
          <a:r>
            <a:rPr kumimoji="1" lang="en-US" altLang="ja-JP" sz="1050">
              <a:latin typeface="ＭＳ ゴシック" pitchFamily="49" charset="-128"/>
              <a:ea typeface="ＭＳ ゴシック" pitchFamily="49" charset="-128"/>
            </a:rPr>
            <a:t>3,689</a:t>
          </a:r>
          <a:r>
            <a:rPr kumimoji="1" lang="ja-JP" altLang="en-US" sz="1050">
              <a:latin typeface="ＭＳ ゴシック" pitchFamily="49" charset="-128"/>
              <a:ea typeface="ＭＳ ゴシック" pitchFamily="49" charset="-128"/>
            </a:rPr>
            <a:t>百万円、小・中・義務教育学校普通教室への空調整備の</a:t>
          </a:r>
          <a:r>
            <a:rPr kumimoji="1" lang="en-US" altLang="ja-JP" sz="1050">
              <a:latin typeface="ＭＳ ゴシック" pitchFamily="49" charset="-128"/>
              <a:ea typeface="ＭＳ ゴシック" pitchFamily="49" charset="-128"/>
            </a:rPr>
            <a:t>1,674</a:t>
          </a:r>
          <a:r>
            <a:rPr kumimoji="1" lang="ja-JP" altLang="en-US" sz="1050">
              <a:latin typeface="ＭＳ ゴシック" pitchFamily="49" charset="-128"/>
              <a:ea typeface="ＭＳ ゴシック" pitchFamily="49" charset="-128"/>
            </a:rPr>
            <a:t>百万円、総合支所耐震改修等整備事業の</a:t>
          </a:r>
          <a:r>
            <a:rPr kumimoji="1" lang="en-US" altLang="ja-JP" sz="1050">
              <a:latin typeface="ＭＳ ゴシック" pitchFamily="49" charset="-128"/>
              <a:ea typeface="ＭＳ ゴシック" pitchFamily="49" charset="-128"/>
            </a:rPr>
            <a:t>959</a:t>
          </a:r>
          <a:r>
            <a:rPr kumimoji="1" lang="ja-JP" altLang="en-US" sz="1050">
              <a:latin typeface="ＭＳ ゴシック" pitchFamily="49" charset="-128"/>
              <a:ea typeface="ＭＳ ゴシック" pitchFamily="49" charset="-128"/>
            </a:rPr>
            <a:t>百万円などがあり、現在高は前年度より</a:t>
          </a:r>
          <a:r>
            <a:rPr kumimoji="1" lang="en-US" altLang="ja-JP" sz="1050">
              <a:latin typeface="ＭＳ ゴシック" pitchFamily="49" charset="-128"/>
              <a:ea typeface="ＭＳ ゴシック" pitchFamily="49" charset="-128"/>
            </a:rPr>
            <a:t>5,769</a:t>
          </a:r>
          <a:r>
            <a:rPr kumimoji="1" lang="ja-JP" altLang="en-US" sz="1050">
              <a:latin typeface="ＭＳ ゴシック" pitchFamily="49" charset="-128"/>
              <a:ea typeface="ＭＳ ゴシック" pitchFamily="49" charset="-128"/>
            </a:rPr>
            <a:t>百万円増加した。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債務負担行為に基づく支出予定額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社会福祉法人等に対する建設費償還補助の減に伴い減少した。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公営企業債等繰入見込額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下水道事業債の減に伴い減少した。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組合等負担等見込額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前年度より増加しており、今後は可燃物処理施設の整備により、増加する見込みである。</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設立法人等の負担額等負担見込額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土地開発公社の保有する土地の評価額の減等により増加した。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基準財政需要額算入見込額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市庁舎整備事業などによる交付税措置のある市債の新規発行額の増により増加した。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将来負担比率の分子</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大型事業の実施による市債現在高の増により、増加している。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企業立地促進事業や地域振興施策の実施に伴い「地域振興基金」を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億円取り崩したこと、新市庁舎整備に伴う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億円、保健所整備に伴う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災害等の将来の不測の事態に備えるため、「財政調整基金」や「減債基金」は温存しながら、大規模事業に合わせて計画的に積み増してきた基金を活用していく。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・ふるさと納税基金：ふるさと納税制度を活用して寄せられた寄附金をそれぞれの寄附者の思いを実現するための事業に活用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・公共施設等整備基金：新市庁舎整備に伴う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億円、保育所整備に伴う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・地域振興基金：企業立地促進事業や地域振興施策の実施に伴い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・公共施設等整備基金：公共施設等の老朽化対策等に対応するため、計画的に活用していく。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・職員退職手当基金：退職者推移に合わせて計画的に活用していく。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債券運用や繰替運用、積み立てにより増となった。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災害等の将来の不測の事態に備えるため、令和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債券運用や繰替運用により微増となった。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災害等の将来の不測の事態に備えるため、令和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年度に税収増により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ポイント増加した後、好調な雇用環境による個人市民税の伸びや企業の設備投資の活発化を背景とした固定資産税の伸びなどにより税収が増となり、前年度と同水準を維持することができた。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人口が少なく財政基盤が弱いため類似団体内順位は下位にあるが、平成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日の中核市移行に伴い、地方創生施策をより一層推進し、将来の税収増に繋がる企業誘致や地元中小事業者への支援を強化するなど、経済の好循環の実現に取り組む。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9" name="直線コネクタ 68"/>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2" name="直線コネクタ 71"/>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122061</xdr:rowOff>
    </xdr:to>
    <xdr:cxnSp macro="">
      <xdr:nvCxnSpPr>
        <xdr:cNvPr id="75" name="直線コネクタ 74"/>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8" name="直線コネクタ 77"/>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9" name="財政力該当値テキスト"/>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市税については増収となった一方、地方消費税交付金や、普通交付税に臨時財政対策債を加えた実質的な普通交付税が減となった。</a:t>
          </a:r>
        </a:p>
        <a:p>
          <a:r>
            <a:rPr kumimoji="1" lang="ja-JP" altLang="en-US" sz="1300">
              <a:latin typeface="ＭＳ Ｐゴシック" panose="020B0600070205080204" pitchFamily="50" charset="-128"/>
              <a:ea typeface="ＭＳ Ｐゴシック" panose="020B0600070205080204" pitchFamily="50" charset="-128"/>
            </a:rPr>
            <a:t>　公債費に充当した一般財源については、市債の利率見直しや厳選した市債発行により減少したが、私立保育園運営費、児童扶養手当費など扶助費の増により、経常収支比率は前年度より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年間を期間とした鳥取市市政改革プラン（第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次鳥取市行財政改革大綱）をもとに、新たな税財源の確保に努めるとともに、業務効率の向上などに積極的に取り組む。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63</xdr:row>
      <xdr:rowOff>133604</xdr:rowOff>
    </xdr:to>
    <xdr:cxnSp macro="">
      <xdr:nvCxnSpPr>
        <xdr:cNvPr id="130" name="直線コネクタ 129"/>
        <xdr:cNvCxnSpPr/>
      </xdr:nvCxnSpPr>
      <xdr:spPr>
        <a:xfrm>
          <a:off x="4114800" y="109301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63</xdr:row>
      <xdr:rowOff>128778</xdr:rowOff>
    </xdr:to>
    <xdr:cxnSp macro="">
      <xdr:nvCxnSpPr>
        <xdr:cNvPr id="133" name="直線コネクタ 132"/>
        <xdr:cNvCxnSpPr/>
      </xdr:nvCxnSpPr>
      <xdr:spPr>
        <a:xfrm>
          <a:off x="3225800" y="108722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133604</xdr:rowOff>
    </xdr:to>
    <xdr:cxnSp macro="">
      <xdr:nvCxnSpPr>
        <xdr:cNvPr id="136" name="直線コネクタ 135"/>
        <xdr:cNvCxnSpPr/>
      </xdr:nvCxnSpPr>
      <xdr:spPr>
        <a:xfrm flipV="1">
          <a:off x="2336800" y="108722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8" name="テキスト ボックス 137"/>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133604</xdr:rowOff>
    </xdr:to>
    <xdr:cxnSp macro="">
      <xdr:nvCxnSpPr>
        <xdr:cNvPr id="139" name="直線コネクタ 138"/>
        <xdr:cNvCxnSpPr/>
      </xdr:nvCxnSpPr>
      <xdr:spPr>
        <a:xfrm>
          <a:off x="1447800" y="1079500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41" name="テキスト ボックス 140"/>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3" name="テキスト ボックス 142"/>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9" name="楕円 148"/>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0"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52" name="テキスト ボックス 151"/>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4" name="テキスト ボックス 153"/>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5" name="楕円 154"/>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6" name="テキスト ボックス 155"/>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7" name="楕円 156"/>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58" name="テキスト ボックス 157"/>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6,318</a:t>
          </a:r>
          <a:r>
            <a:rPr kumimoji="1" lang="ja-JP" altLang="en-US" sz="1300">
              <a:latin typeface="ＭＳ Ｐゴシック" panose="020B0600070205080204" pitchFamily="50" charset="-128"/>
              <a:ea typeface="ＭＳ Ｐゴシック" panose="020B0600070205080204" pitchFamily="50" charset="-128"/>
            </a:rPr>
            <a:t>円の増加となっており、類似団体内では高い水準で推移している。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令和元年度においては、物件費として、プレミアム付き商品券発行事業、教材の更新にかかる補助教材費、市庁舎整備にかかる引っ越し代など、臨時的な経費が発生したため、一時的に増加している。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168815</xdr:rowOff>
    </xdr:from>
    <xdr:to>
      <xdr:col>23</xdr:col>
      <xdr:colOff>133350</xdr:colOff>
      <xdr:row>85</xdr:row>
      <xdr:rowOff>106260</xdr:rowOff>
    </xdr:to>
    <xdr:cxnSp macro="">
      <xdr:nvCxnSpPr>
        <xdr:cNvPr id="195" name="直線コネクタ 194"/>
        <xdr:cNvCxnSpPr/>
      </xdr:nvCxnSpPr>
      <xdr:spPr>
        <a:xfrm>
          <a:off x="4114800" y="14570615"/>
          <a:ext cx="838200" cy="1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69709</xdr:rowOff>
    </xdr:from>
    <xdr:to>
      <xdr:col>19</xdr:col>
      <xdr:colOff>133350</xdr:colOff>
      <xdr:row>84</xdr:row>
      <xdr:rowOff>168815</xdr:rowOff>
    </xdr:to>
    <xdr:cxnSp macro="">
      <xdr:nvCxnSpPr>
        <xdr:cNvPr id="198" name="直線コネクタ 197"/>
        <xdr:cNvCxnSpPr/>
      </xdr:nvCxnSpPr>
      <xdr:spPr>
        <a:xfrm>
          <a:off x="3225800" y="14471509"/>
          <a:ext cx="889000" cy="9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16331</xdr:rowOff>
    </xdr:from>
    <xdr:to>
      <xdr:col>15</xdr:col>
      <xdr:colOff>82550</xdr:colOff>
      <xdr:row>84</xdr:row>
      <xdr:rowOff>69709</xdr:rowOff>
    </xdr:to>
    <xdr:cxnSp macro="">
      <xdr:nvCxnSpPr>
        <xdr:cNvPr id="201" name="直線コネクタ 200"/>
        <xdr:cNvCxnSpPr/>
      </xdr:nvCxnSpPr>
      <xdr:spPr>
        <a:xfrm>
          <a:off x="2336800" y="14418131"/>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32259</xdr:rowOff>
    </xdr:from>
    <xdr:ext cx="762000" cy="259045"/>
    <xdr:sp macro="" textlink="">
      <xdr:nvSpPr>
        <xdr:cNvPr id="203" name="テキスト ボックス 202"/>
        <xdr:cNvSpPr txBox="1"/>
      </xdr:nvSpPr>
      <xdr:spPr>
        <a:xfrm>
          <a:off x="2844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162651</xdr:rowOff>
    </xdr:from>
    <xdr:to>
      <xdr:col>11</xdr:col>
      <xdr:colOff>31750</xdr:colOff>
      <xdr:row>84</xdr:row>
      <xdr:rowOff>16331</xdr:rowOff>
    </xdr:to>
    <xdr:cxnSp macro="">
      <xdr:nvCxnSpPr>
        <xdr:cNvPr id="204" name="直線コネクタ 203"/>
        <xdr:cNvCxnSpPr/>
      </xdr:nvCxnSpPr>
      <xdr:spPr>
        <a:xfrm>
          <a:off x="1447800" y="14393001"/>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170341</xdr:rowOff>
    </xdr:from>
    <xdr:ext cx="762000" cy="259045"/>
    <xdr:sp macro="" textlink="">
      <xdr:nvSpPr>
        <xdr:cNvPr id="206" name="テキスト ボックス 205"/>
        <xdr:cNvSpPr txBox="1"/>
      </xdr:nvSpPr>
      <xdr:spPr>
        <a:xfrm>
          <a:off x="1955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3855</xdr:rowOff>
    </xdr:from>
    <xdr:ext cx="762000" cy="259045"/>
    <xdr:sp macro="" textlink="">
      <xdr:nvSpPr>
        <xdr:cNvPr id="208" name="テキスト ボックス 207"/>
        <xdr:cNvSpPr txBox="1"/>
      </xdr:nvSpPr>
      <xdr:spPr>
        <a:xfrm>
          <a:off x="1066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55460</xdr:rowOff>
    </xdr:from>
    <xdr:to>
      <xdr:col>23</xdr:col>
      <xdr:colOff>184150</xdr:colOff>
      <xdr:row>85</xdr:row>
      <xdr:rowOff>157060</xdr:rowOff>
    </xdr:to>
    <xdr:sp macro="" textlink="">
      <xdr:nvSpPr>
        <xdr:cNvPr id="214" name="楕円 213"/>
        <xdr:cNvSpPr/>
      </xdr:nvSpPr>
      <xdr:spPr>
        <a:xfrm>
          <a:off x="4902200" y="146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27537</xdr:rowOff>
    </xdr:from>
    <xdr:ext cx="762000" cy="259045"/>
    <xdr:sp macro="" textlink="">
      <xdr:nvSpPr>
        <xdr:cNvPr id="215" name="人件費・物件費等の状況該当値テキスト"/>
        <xdr:cNvSpPr txBox="1"/>
      </xdr:nvSpPr>
      <xdr:spPr>
        <a:xfrm>
          <a:off x="5041900" y="1460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118015</xdr:rowOff>
    </xdr:from>
    <xdr:to>
      <xdr:col>19</xdr:col>
      <xdr:colOff>184150</xdr:colOff>
      <xdr:row>85</xdr:row>
      <xdr:rowOff>48165</xdr:rowOff>
    </xdr:to>
    <xdr:sp macro="" textlink="">
      <xdr:nvSpPr>
        <xdr:cNvPr id="216" name="楕円 215"/>
        <xdr:cNvSpPr/>
      </xdr:nvSpPr>
      <xdr:spPr>
        <a:xfrm>
          <a:off x="4064000" y="145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32942</xdr:rowOff>
    </xdr:from>
    <xdr:ext cx="736600" cy="259045"/>
    <xdr:sp macro="" textlink="">
      <xdr:nvSpPr>
        <xdr:cNvPr id="217" name="テキスト ボックス 216"/>
        <xdr:cNvSpPr txBox="1"/>
      </xdr:nvSpPr>
      <xdr:spPr>
        <a:xfrm>
          <a:off x="3733800" y="1460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18909</xdr:rowOff>
    </xdr:from>
    <xdr:to>
      <xdr:col>15</xdr:col>
      <xdr:colOff>133350</xdr:colOff>
      <xdr:row>84</xdr:row>
      <xdr:rowOff>120509</xdr:rowOff>
    </xdr:to>
    <xdr:sp macro="" textlink="">
      <xdr:nvSpPr>
        <xdr:cNvPr id="218" name="楕円 217"/>
        <xdr:cNvSpPr/>
      </xdr:nvSpPr>
      <xdr:spPr>
        <a:xfrm>
          <a:off x="3175000" y="1442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105286</xdr:rowOff>
    </xdr:from>
    <xdr:ext cx="762000" cy="259045"/>
    <xdr:sp macro="" textlink="">
      <xdr:nvSpPr>
        <xdr:cNvPr id="219" name="テキスト ボックス 218"/>
        <xdr:cNvSpPr txBox="1"/>
      </xdr:nvSpPr>
      <xdr:spPr>
        <a:xfrm>
          <a:off x="2844800" y="1450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136981</xdr:rowOff>
    </xdr:from>
    <xdr:to>
      <xdr:col>11</xdr:col>
      <xdr:colOff>82550</xdr:colOff>
      <xdr:row>84</xdr:row>
      <xdr:rowOff>67131</xdr:rowOff>
    </xdr:to>
    <xdr:sp macro="" textlink="">
      <xdr:nvSpPr>
        <xdr:cNvPr id="220" name="楕円 219"/>
        <xdr:cNvSpPr/>
      </xdr:nvSpPr>
      <xdr:spPr>
        <a:xfrm>
          <a:off x="2286000" y="143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51908</xdr:rowOff>
    </xdr:from>
    <xdr:ext cx="762000" cy="259045"/>
    <xdr:sp macro="" textlink="">
      <xdr:nvSpPr>
        <xdr:cNvPr id="221" name="テキスト ボックス 220"/>
        <xdr:cNvSpPr txBox="1"/>
      </xdr:nvSpPr>
      <xdr:spPr>
        <a:xfrm>
          <a:off x="1955800" y="144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111851</xdr:rowOff>
    </xdr:from>
    <xdr:to>
      <xdr:col>7</xdr:col>
      <xdr:colOff>31750</xdr:colOff>
      <xdr:row>84</xdr:row>
      <xdr:rowOff>42001</xdr:rowOff>
    </xdr:to>
    <xdr:sp macro="" textlink="">
      <xdr:nvSpPr>
        <xdr:cNvPr id="222" name="楕円 221"/>
        <xdr:cNvSpPr/>
      </xdr:nvSpPr>
      <xdr:spPr>
        <a:xfrm>
          <a:off x="1397000" y="143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26778</xdr:rowOff>
    </xdr:from>
    <xdr:ext cx="762000" cy="259045"/>
    <xdr:sp macro="" textlink="">
      <xdr:nvSpPr>
        <xdr:cNvPr id="223" name="テキスト ボックス 222"/>
        <xdr:cNvSpPr txBox="1"/>
      </xdr:nvSpPr>
      <xdr:spPr>
        <a:xfrm>
          <a:off x="1066800" y="1442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本市の給与水準は前年度よりも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ポイント上昇したものの、類似団体、全国市平均共に下回っている。今後も、引き続き給与水準の適正化に努める。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134409</xdr:rowOff>
    </xdr:from>
    <xdr:to>
      <xdr:col>81</xdr:col>
      <xdr:colOff>44450</xdr:colOff>
      <xdr:row>82</xdr:row>
      <xdr:rowOff>23284</xdr:rowOff>
    </xdr:to>
    <xdr:cxnSp macro="">
      <xdr:nvCxnSpPr>
        <xdr:cNvPr id="257" name="直線コネクタ 256"/>
        <xdr:cNvCxnSpPr/>
      </xdr:nvCxnSpPr>
      <xdr:spPr>
        <a:xfrm>
          <a:off x="16179800" y="1402185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134409</xdr:rowOff>
    </xdr:from>
    <xdr:to>
      <xdr:col>77</xdr:col>
      <xdr:colOff>44450</xdr:colOff>
      <xdr:row>82</xdr:row>
      <xdr:rowOff>43391</xdr:rowOff>
    </xdr:to>
    <xdr:cxnSp macro="">
      <xdr:nvCxnSpPr>
        <xdr:cNvPr id="260" name="直線コネクタ 259"/>
        <xdr:cNvCxnSpPr/>
      </xdr:nvCxnSpPr>
      <xdr:spPr>
        <a:xfrm flipV="1">
          <a:off x="15290800" y="140218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43391</xdr:rowOff>
    </xdr:from>
    <xdr:to>
      <xdr:col>72</xdr:col>
      <xdr:colOff>203200</xdr:colOff>
      <xdr:row>82</xdr:row>
      <xdr:rowOff>143934</xdr:rowOff>
    </xdr:to>
    <xdr:cxnSp macro="">
      <xdr:nvCxnSpPr>
        <xdr:cNvPr id="263" name="直線コネクタ 262"/>
        <xdr:cNvCxnSpPr/>
      </xdr:nvCxnSpPr>
      <xdr:spPr>
        <a:xfrm flipV="1">
          <a:off x="14401800" y="141022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12700</xdr:rowOff>
    </xdr:to>
    <xdr:cxnSp macro="">
      <xdr:nvCxnSpPr>
        <xdr:cNvPr id="266" name="直線コネクタ 265"/>
        <xdr:cNvCxnSpPr/>
      </xdr:nvCxnSpPr>
      <xdr:spPr>
        <a:xfrm flipV="1">
          <a:off x="13512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6" name="楕円 275"/>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77"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83609</xdr:rowOff>
    </xdr:from>
    <xdr:to>
      <xdr:col>77</xdr:col>
      <xdr:colOff>95250</xdr:colOff>
      <xdr:row>82</xdr:row>
      <xdr:rowOff>13759</xdr:rowOff>
    </xdr:to>
    <xdr:sp macro="" textlink="">
      <xdr:nvSpPr>
        <xdr:cNvPr id="278" name="楕円 277"/>
        <xdr:cNvSpPr/>
      </xdr:nvSpPr>
      <xdr:spPr>
        <a:xfrm>
          <a:off x="16129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23936</xdr:rowOff>
    </xdr:from>
    <xdr:ext cx="736600" cy="259045"/>
    <xdr:sp macro="" textlink="">
      <xdr:nvSpPr>
        <xdr:cNvPr id="279" name="テキスト ボックス 278"/>
        <xdr:cNvSpPr txBox="1"/>
      </xdr:nvSpPr>
      <xdr:spPr>
        <a:xfrm>
          <a:off x="15798800" y="13739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164041</xdr:rowOff>
    </xdr:from>
    <xdr:to>
      <xdr:col>73</xdr:col>
      <xdr:colOff>44450</xdr:colOff>
      <xdr:row>82</xdr:row>
      <xdr:rowOff>94191</xdr:rowOff>
    </xdr:to>
    <xdr:sp macro="" textlink="">
      <xdr:nvSpPr>
        <xdr:cNvPr id="280" name="楕円 279"/>
        <xdr:cNvSpPr/>
      </xdr:nvSpPr>
      <xdr:spPr>
        <a:xfrm>
          <a:off x="15240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104368</xdr:rowOff>
    </xdr:from>
    <xdr:ext cx="762000" cy="259045"/>
    <xdr:sp macro="" textlink="">
      <xdr:nvSpPr>
        <xdr:cNvPr id="281" name="テキスト ボックス 280"/>
        <xdr:cNvSpPr txBox="1"/>
      </xdr:nvSpPr>
      <xdr:spPr>
        <a:xfrm>
          <a:off x="14909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2" name="楕円 281"/>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3" name="テキスト ボックス 282"/>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ポイント減少しており、引き続き、鳥取市定員管理方針に基づき、適正な定員の管理を行う。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91229</xdr:rowOff>
    </xdr:from>
    <xdr:to>
      <xdr:col>81</xdr:col>
      <xdr:colOff>44450</xdr:colOff>
      <xdr:row>61</xdr:row>
      <xdr:rowOff>139488</xdr:rowOff>
    </xdr:to>
    <xdr:cxnSp macro="">
      <xdr:nvCxnSpPr>
        <xdr:cNvPr id="320" name="直線コネクタ 319"/>
        <xdr:cNvCxnSpPr/>
      </xdr:nvCxnSpPr>
      <xdr:spPr>
        <a:xfrm flipV="1">
          <a:off x="16179800" y="10549679"/>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139488</xdr:rowOff>
    </xdr:to>
    <xdr:cxnSp macro="">
      <xdr:nvCxnSpPr>
        <xdr:cNvPr id="323" name="直線コネクタ 322"/>
        <xdr:cNvCxnSpPr/>
      </xdr:nvCxnSpPr>
      <xdr:spPr>
        <a:xfrm>
          <a:off x="15290800" y="105738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26881</xdr:rowOff>
    </xdr:from>
    <xdr:to>
      <xdr:col>72</xdr:col>
      <xdr:colOff>203200</xdr:colOff>
      <xdr:row>61</xdr:row>
      <xdr:rowOff>115358</xdr:rowOff>
    </xdr:to>
    <xdr:cxnSp macro="">
      <xdr:nvCxnSpPr>
        <xdr:cNvPr id="326" name="直線コネクタ 325"/>
        <xdr:cNvCxnSpPr/>
      </xdr:nvCxnSpPr>
      <xdr:spPr>
        <a:xfrm>
          <a:off x="14401800" y="1048533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8" name="テキスト ボックス 327"/>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150071</xdr:rowOff>
    </xdr:from>
    <xdr:to>
      <xdr:col>68</xdr:col>
      <xdr:colOff>152400</xdr:colOff>
      <xdr:row>61</xdr:row>
      <xdr:rowOff>26881</xdr:rowOff>
    </xdr:to>
    <xdr:cxnSp macro="">
      <xdr:nvCxnSpPr>
        <xdr:cNvPr id="329" name="直線コネクタ 328"/>
        <xdr:cNvCxnSpPr/>
      </xdr:nvCxnSpPr>
      <xdr:spPr>
        <a:xfrm>
          <a:off x="13512800" y="1043707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31" name="テキスト ボックス 330"/>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33" name="テキスト ボックス 332"/>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39" name="楕円 338"/>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12506</xdr:rowOff>
    </xdr:from>
    <xdr:ext cx="762000" cy="259045"/>
    <xdr:sp macro="" textlink="">
      <xdr:nvSpPr>
        <xdr:cNvPr id="340" name="定員管理の状況該当値テキスト"/>
        <xdr:cNvSpPr txBox="1"/>
      </xdr:nvSpPr>
      <xdr:spPr>
        <a:xfrm>
          <a:off x="1710690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88688</xdr:rowOff>
    </xdr:from>
    <xdr:to>
      <xdr:col>77</xdr:col>
      <xdr:colOff>95250</xdr:colOff>
      <xdr:row>62</xdr:row>
      <xdr:rowOff>18838</xdr:rowOff>
    </xdr:to>
    <xdr:sp macro="" textlink="">
      <xdr:nvSpPr>
        <xdr:cNvPr id="341" name="楕円 340"/>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3615</xdr:rowOff>
    </xdr:from>
    <xdr:ext cx="736600" cy="259045"/>
    <xdr:sp macro="" textlink="">
      <xdr:nvSpPr>
        <xdr:cNvPr id="342" name="テキスト ボックス 341"/>
        <xdr:cNvSpPr txBox="1"/>
      </xdr:nvSpPr>
      <xdr:spPr>
        <a:xfrm>
          <a:off x="15798800" y="1063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3" name="楕円 342"/>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4" name="テキスト ボックス 343"/>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5" name="楕円 344"/>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62458</xdr:rowOff>
    </xdr:from>
    <xdr:ext cx="762000" cy="259045"/>
    <xdr:sp macro="" textlink="">
      <xdr:nvSpPr>
        <xdr:cNvPr id="346" name="テキスト ボックス 345"/>
        <xdr:cNvSpPr txBox="1"/>
      </xdr:nvSpPr>
      <xdr:spPr>
        <a:xfrm>
          <a:off x="14020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99271</xdr:rowOff>
    </xdr:from>
    <xdr:to>
      <xdr:col>64</xdr:col>
      <xdr:colOff>152400</xdr:colOff>
      <xdr:row>61</xdr:row>
      <xdr:rowOff>29421</xdr:rowOff>
    </xdr:to>
    <xdr:sp macro="" textlink="">
      <xdr:nvSpPr>
        <xdr:cNvPr id="347" name="楕円 346"/>
        <xdr:cNvSpPr/>
      </xdr:nvSpPr>
      <xdr:spPr>
        <a:xfrm>
          <a:off x="13462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39598</xdr:rowOff>
    </xdr:from>
    <xdr:ext cx="762000" cy="259045"/>
    <xdr:sp macro="" textlink="">
      <xdr:nvSpPr>
        <xdr:cNvPr id="348" name="テキスト ボックス 347"/>
        <xdr:cNvSpPr txBox="1"/>
      </xdr:nvSpPr>
      <xdr:spPr>
        <a:xfrm>
          <a:off x="13131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ポイント減少し、改善が続いている。</a:t>
          </a:r>
        </a:p>
        <a:p>
          <a:r>
            <a:rPr kumimoji="1" lang="ja-JP" altLang="en-US" sz="1300">
              <a:latin typeface="ＭＳ Ｐゴシック" panose="020B0600070205080204" pitchFamily="50" charset="-128"/>
              <a:ea typeface="ＭＳ Ｐゴシック" panose="020B0600070205080204" pitchFamily="50" charset="-128"/>
            </a:rPr>
            <a:t>　今後、可燃物処理場整備が本格化することから、市債の発行は一時的に増加するが、交付税算入率が高く、有利な市債を活用することで、引き続き一般会計における公債費の逓減傾向を堅持し、実質公債費比率は横ばい若しくは緩やかな減少傾向となるものと推計し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102616</xdr:rowOff>
    </xdr:to>
    <xdr:cxnSp macro="">
      <xdr:nvCxnSpPr>
        <xdr:cNvPr id="380" name="直線コネクタ 379"/>
        <xdr:cNvCxnSpPr/>
      </xdr:nvCxnSpPr>
      <xdr:spPr>
        <a:xfrm flipV="1">
          <a:off x="16179800" y="72552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42</xdr:row>
      <xdr:rowOff>141224</xdr:rowOff>
    </xdr:to>
    <xdr:cxnSp macro="">
      <xdr:nvCxnSpPr>
        <xdr:cNvPr id="383" name="直線コネクタ 382"/>
        <xdr:cNvCxnSpPr/>
      </xdr:nvCxnSpPr>
      <xdr:spPr>
        <a:xfrm flipV="1">
          <a:off x="15290800" y="73035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42</xdr:row>
      <xdr:rowOff>160528</xdr:rowOff>
    </xdr:to>
    <xdr:cxnSp macro="">
      <xdr:nvCxnSpPr>
        <xdr:cNvPr id="386" name="直線コネクタ 385"/>
        <xdr:cNvCxnSpPr/>
      </xdr:nvCxnSpPr>
      <xdr:spPr>
        <a:xfrm flipV="1">
          <a:off x="14401800" y="734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8" name="テキスト ボックス 38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56642</xdr:rowOff>
    </xdr:to>
    <xdr:cxnSp macro="">
      <xdr:nvCxnSpPr>
        <xdr:cNvPr id="389" name="直線コネクタ 388"/>
        <xdr:cNvCxnSpPr/>
      </xdr:nvCxnSpPr>
      <xdr:spPr>
        <a:xfrm flipV="1">
          <a:off x="13512800" y="73614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391" name="テキスト ボックス 390"/>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393" name="テキスト ボックス 392"/>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399" name="楕円 398"/>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0"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1" name="楕円 400"/>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2" name="テキスト ボックス 401"/>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3" name="楕円 402"/>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4" name="テキスト ボックス 403"/>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5" name="楕円 404"/>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6" name="テキスト ボックス 405"/>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これは、令和元年度において、市庁舎整備事業（約</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億円）や小・中・義務教育学校普通教室への空調整備（約</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等による市債発行の増により、起債残高が約</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億円の増となったこと、臨時財政対策債の発行可能額を加えた実質的な普通交付税が、合併算定替等の影響により減少となるなど、標準財政規模が対前年度比約</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億円の減少となったことなどが影響している。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今後、可燃物処理場整備が本格化することにより市債発行額の増加が見込まれるが、交付税算入率が高い市債や国県補助金等の有利な財源の活用など、行財政改革の取り組みを進める。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135001</xdr:rowOff>
    </xdr:from>
    <xdr:to>
      <xdr:col>81</xdr:col>
      <xdr:colOff>44450</xdr:colOff>
      <xdr:row>17</xdr:row>
      <xdr:rowOff>15833</xdr:rowOff>
    </xdr:to>
    <xdr:cxnSp macro="">
      <xdr:nvCxnSpPr>
        <xdr:cNvPr id="442" name="直線コネクタ 441"/>
        <xdr:cNvCxnSpPr/>
      </xdr:nvCxnSpPr>
      <xdr:spPr>
        <a:xfrm>
          <a:off x="16179800" y="287820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135001</xdr:rowOff>
    </xdr:from>
    <xdr:to>
      <xdr:col>77</xdr:col>
      <xdr:colOff>44450</xdr:colOff>
      <xdr:row>17</xdr:row>
      <xdr:rowOff>8594</xdr:rowOff>
    </xdr:to>
    <xdr:cxnSp macro="">
      <xdr:nvCxnSpPr>
        <xdr:cNvPr id="445" name="直線コネクタ 444"/>
        <xdr:cNvCxnSpPr/>
      </xdr:nvCxnSpPr>
      <xdr:spPr>
        <a:xfrm flipV="1">
          <a:off x="15290800" y="287820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8594</xdr:rowOff>
    </xdr:from>
    <xdr:to>
      <xdr:col>72</xdr:col>
      <xdr:colOff>203200</xdr:colOff>
      <xdr:row>17</xdr:row>
      <xdr:rowOff>35941</xdr:rowOff>
    </xdr:to>
    <xdr:cxnSp macro="">
      <xdr:nvCxnSpPr>
        <xdr:cNvPr id="448" name="直線コネクタ 447"/>
        <xdr:cNvCxnSpPr/>
      </xdr:nvCxnSpPr>
      <xdr:spPr>
        <a:xfrm flipV="1">
          <a:off x="14401800" y="292324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50" name="テキスト ボックス 449"/>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35941</xdr:rowOff>
    </xdr:from>
    <xdr:to>
      <xdr:col>68</xdr:col>
      <xdr:colOff>152400</xdr:colOff>
      <xdr:row>17</xdr:row>
      <xdr:rowOff>86614</xdr:rowOff>
    </xdr:to>
    <xdr:cxnSp macro="">
      <xdr:nvCxnSpPr>
        <xdr:cNvPr id="451" name="直線コネクタ 450"/>
        <xdr:cNvCxnSpPr/>
      </xdr:nvCxnSpPr>
      <xdr:spPr>
        <a:xfrm flipV="1">
          <a:off x="13512800" y="295059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3" name="テキスト ボックス 452"/>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136483</xdr:rowOff>
    </xdr:from>
    <xdr:to>
      <xdr:col>81</xdr:col>
      <xdr:colOff>95250</xdr:colOff>
      <xdr:row>17</xdr:row>
      <xdr:rowOff>66633</xdr:rowOff>
    </xdr:to>
    <xdr:sp macro="" textlink="">
      <xdr:nvSpPr>
        <xdr:cNvPr id="461" name="楕円 460"/>
        <xdr:cNvSpPr/>
      </xdr:nvSpPr>
      <xdr:spPr>
        <a:xfrm>
          <a:off x="169672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108560</xdr:rowOff>
    </xdr:from>
    <xdr:ext cx="762000" cy="259045"/>
    <xdr:sp macro="" textlink="">
      <xdr:nvSpPr>
        <xdr:cNvPr id="462" name="将来負担の状況該当値テキスト"/>
        <xdr:cNvSpPr txBox="1"/>
      </xdr:nvSpPr>
      <xdr:spPr>
        <a:xfrm>
          <a:off x="17106900" y="285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84201</xdr:rowOff>
    </xdr:from>
    <xdr:to>
      <xdr:col>77</xdr:col>
      <xdr:colOff>95250</xdr:colOff>
      <xdr:row>17</xdr:row>
      <xdr:rowOff>14351</xdr:rowOff>
    </xdr:to>
    <xdr:sp macro="" textlink="">
      <xdr:nvSpPr>
        <xdr:cNvPr id="463" name="楕円 462"/>
        <xdr:cNvSpPr/>
      </xdr:nvSpPr>
      <xdr:spPr>
        <a:xfrm>
          <a:off x="16129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170578</xdr:rowOff>
    </xdr:from>
    <xdr:ext cx="736600" cy="259045"/>
    <xdr:sp macro="" textlink="">
      <xdr:nvSpPr>
        <xdr:cNvPr id="464" name="テキスト ボックス 463"/>
        <xdr:cNvSpPr txBox="1"/>
      </xdr:nvSpPr>
      <xdr:spPr>
        <a:xfrm>
          <a:off x="15798800" y="291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129244</xdr:rowOff>
    </xdr:from>
    <xdr:to>
      <xdr:col>73</xdr:col>
      <xdr:colOff>44450</xdr:colOff>
      <xdr:row>17</xdr:row>
      <xdr:rowOff>59394</xdr:rowOff>
    </xdr:to>
    <xdr:sp macro="" textlink="">
      <xdr:nvSpPr>
        <xdr:cNvPr id="465" name="楕円 464"/>
        <xdr:cNvSpPr/>
      </xdr:nvSpPr>
      <xdr:spPr>
        <a:xfrm>
          <a:off x="15240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44171</xdr:rowOff>
    </xdr:from>
    <xdr:ext cx="762000" cy="259045"/>
    <xdr:sp macro="" textlink="">
      <xdr:nvSpPr>
        <xdr:cNvPr id="466" name="テキスト ボックス 465"/>
        <xdr:cNvSpPr txBox="1"/>
      </xdr:nvSpPr>
      <xdr:spPr>
        <a:xfrm>
          <a:off x="14909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156591</xdr:rowOff>
    </xdr:from>
    <xdr:to>
      <xdr:col>68</xdr:col>
      <xdr:colOff>203200</xdr:colOff>
      <xdr:row>17</xdr:row>
      <xdr:rowOff>86741</xdr:rowOff>
    </xdr:to>
    <xdr:sp macro="" textlink="">
      <xdr:nvSpPr>
        <xdr:cNvPr id="467" name="楕円 466"/>
        <xdr:cNvSpPr/>
      </xdr:nvSpPr>
      <xdr:spPr>
        <a:xfrm>
          <a:off x="14351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71518</xdr:rowOff>
    </xdr:from>
    <xdr:ext cx="762000" cy="259045"/>
    <xdr:sp macro="" textlink="">
      <xdr:nvSpPr>
        <xdr:cNvPr id="468" name="テキスト ボックス 467"/>
        <xdr:cNvSpPr txBox="1"/>
      </xdr:nvSpPr>
      <xdr:spPr>
        <a:xfrm>
          <a:off x="14020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35814</xdr:rowOff>
    </xdr:from>
    <xdr:to>
      <xdr:col>64</xdr:col>
      <xdr:colOff>152400</xdr:colOff>
      <xdr:row>17</xdr:row>
      <xdr:rowOff>137414</xdr:rowOff>
    </xdr:to>
    <xdr:sp macro="" textlink="">
      <xdr:nvSpPr>
        <xdr:cNvPr id="469" name="楕円 468"/>
        <xdr:cNvSpPr/>
      </xdr:nvSpPr>
      <xdr:spPr>
        <a:xfrm>
          <a:off x="13462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122191</xdr:rowOff>
    </xdr:from>
    <xdr:ext cx="762000" cy="259045"/>
    <xdr:sp macro="" textlink="">
      <xdr:nvSpPr>
        <xdr:cNvPr id="470" name="テキスト ボックス 469"/>
        <xdr:cNvSpPr txBox="1"/>
      </xdr:nvSpPr>
      <xdr:spPr>
        <a:xfrm>
          <a:off x="13131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退職者数や時間外勤務手当等の減により、前年度と比較し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ポイント減少し、依然として類似団体の平均値を下回る水準で推移している。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107950</xdr:rowOff>
    </xdr:to>
    <xdr:cxnSp macro="">
      <xdr:nvCxnSpPr>
        <xdr:cNvPr id="66" name="直線コネクタ 65"/>
        <xdr:cNvCxnSpPr/>
      </xdr:nvCxnSpPr>
      <xdr:spPr>
        <a:xfrm flipV="1">
          <a:off x="3987800" y="6024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107950</xdr:rowOff>
    </xdr:to>
    <xdr:cxnSp macro="">
      <xdr:nvCxnSpPr>
        <xdr:cNvPr id="69" name="直線コネクタ 68"/>
        <xdr:cNvCxnSpPr/>
      </xdr:nvCxnSpPr>
      <xdr:spPr>
        <a:xfrm>
          <a:off x="3098800" y="601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77470</xdr:rowOff>
    </xdr:to>
    <xdr:cxnSp macro="">
      <xdr:nvCxnSpPr>
        <xdr:cNvPr id="72" name="直線コネクタ 71"/>
        <xdr:cNvCxnSpPr/>
      </xdr:nvCxnSpPr>
      <xdr:spPr>
        <a:xfrm flipV="1">
          <a:off x="22098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77470</xdr:rowOff>
    </xdr:to>
    <xdr:cxnSp macro="">
      <xdr:nvCxnSpPr>
        <xdr:cNvPr id="75" name="直線コネクタ 74"/>
        <xdr:cNvCxnSpPr/>
      </xdr:nvCxnSpPr>
      <xdr:spPr>
        <a:xfrm>
          <a:off x="1320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ポイント下回ったが、前年度と比較して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今後も、鳥取市行財政改革大綱に基づく事務事業の見直しを図っていく。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107950</xdr:rowOff>
    </xdr:to>
    <xdr:cxnSp macro="">
      <xdr:nvCxnSpPr>
        <xdr:cNvPr id="129" name="直線コネクタ 128"/>
        <xdr:cNvCxnSpPr/>
      </xdr:nvCxnSpPr>
      <xdr:spPr>
        <a:xfrm>
          <a:off x="15671800" y="2668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97064</xdr:rowOff>
    </xdr:to>
    <xdr:cxnSp macro="">
      <xdr:nvCxnSpPr>
        <xdr:cNvPr id="132" name="直線コネクタ 131"/>
        <xdr:cNvCxnSpPr/>
      </xdr:nvCxnSpPr>
      <xdr:spPr>
        <a:xfrm>
          <a:off x="14782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64407</xdr:rowOff>
    </xdr:to>
    <xdr:cxnSp macro="">
      <xdr:nvCxnSpPr>
        <xdr:cNvPr id="135" name="直線コネクタ 134"/>
        <xdr:cNvCxnSpPr/>
      </xdr:nvCxnSpPr>
      <xdr:spPr>
        <a:xfrm>
          <a:off x="13893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42636</xdr:rowOff>
    </xdr:to>
    <xdr:cxnSp macro="">
      <xdr:nvCxnSpPr>
        <xdr:cNvPr id="138" name="直線コネクタ 137"/>
        <xdr:cNvCxnSpPr/>
      </xdr:nvCxnSpPr>
      <xdr:spPr>
        <a:xfrm>
          <a:off x="13004800" y="254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4" name="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7" name="テキスト ボックス 156"/>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ポイント下回っているが、対象施設の増加による私立保育園運営費の増や、支給回数の変更に伴う児童扶養手当費の増により、前年度と比較して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58965</xdr:rowOff>
    </xdr:from>
    <xdr:to>
      <xdr:col>24</xdr:col>
      <xdr:colOff>25400</xdr:colOff>
      <xdr:row>53</xdr:row>
      <xdr:rowOff>146050</xdr:rowOff>
    </xdr:to>
    <xdr:cxnSp macro="">
      <xdr:nvCxnSpPr>
        <xdr:cNvPr id="192" name="直線コネクタ 191"/>
        <xdr:cNvCxnSpPr/>
      </xdr:nvCxnSpPr>
      <xdr:spPr>
        <a:xfrm>
          <a:off x="3987800" y="91458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58965</xdr:rowOff>
    </xdr:from>
    <xdr:to>
      <xdr:col>19</xdr:col>
      <xdr:colOff>187325</xdr:colOff>
      <xdr:row>53</xdr:row>
      <xdr:rowOff>80735</xdr:rowOff>
    </xdr:to>
    <xdr:cxnSp macro="">
      <xdr:nvCxnSpPr>
        <xdr:cNvPr id="195" name="直線コネクタ 194"/>
        <xdr:cNvCxnSpPr/>
      </xdr:nvCxnSpPr>
      <xdr:spPr>
        <a:xfrm flipV="1">
          <a:off x="3098800" y="9145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80735</xdr:rowOff>
    </xdr:from>
    <xdr:to>
      <xdr:col>15</xdr:col>
      <xdr:colOff>98425</xdr:colOff>
      <xdr:row>53</xdr:row>
      <xdr:rowOff>91622</xdr:rowOff>
    </xdr:to>
    <xdr:cxnSp macro="">
      <xdr:nvCxnSpPr>
        <xdr:cNvPr id="198" name="直線コネクタ 197"/>
        <xdr:cNvCxnSpPr/>
      </xdr:nvCxnSpPr>
      <xdr:spPr>
        <a:xfrm flipV="1">
          <a:off x="2209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91622</xdr:rowOff>
    </xdr:to>
    <xdr:cxnSp macro="">
      <xdr:nvCxnSpPr>
        <xdr:cNvPr id="201" name="直線コネクタ 200"/>
        <xdr:cNvCxnSpPr/>
      </xdr:nvCxnSpPr>
      <xdr:spPr>
        <a:xfrm>
          <a:off x="1320800" y="9091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5" name="テキスト ボックス 204"/>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11" name="楕円 21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12"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8165</xdr:rowOff>
    </xdr:from>
    <xdr:to>
      <xdr:col>20</xdr:col>
      <xdr:colOff>38100</xdr:colOff>
      <xdr:row>53</xdr:row>
      <xdr:rowOff>109765</xdr:rowOff>
    </xdr:to>
    <xdr:sp macro="" textlink="">
      <xdr:nvSpPr>
        <xdr:cNvPr id="213" name="楕円 212"/>
        <xdr:cNvSpPr/>
      </xdr:nvSpPr>
      <xdr:spPr>
        <a:xfrm>
          <a:off x="3937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119942</xdr:rowOff>
    </xdr:from>
    <xdr:ext cx="736600" cy="259045"/>
    <xdr:sp macro="" textlink="">
      <xdr:nvSpPr>
        <xdr:cNvPr id="214" name="テキスト ボックス 213"/>
        <xdr:cNvSpPr txBox="1"/>
      </xdr:nvSpPr>
      <xdr:spPr>
        <a:xfrm>
          <a:off x="3606800" y="886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29935</xdr:rowOff>
    </xdr:from>
    <xdr:to>
      <xdr:col>15</xdr:col>
      <xdr:colOff>149225</xdr:colOff>
      <xdr:row>53</xdr:row>
      <xdr:rowOff>131535</xdr:rowOff>
    </xdr:to>
    <xdr:sp macro="" textlink="">
      <xdr:nvSpPr>
        <xdr:cNvPr id="215" name="楕円 214"/>
        <xdr:cNvSpPr/>
      </xdr:nvSpPr>
      <xdr:spPr>
        <a:xfrm>
          <a:off x="3048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141712</xdr:rowOff>
    </xdr:from>
    <xdr:ext cx="762000" cy="259045"/>
    <xdr:sp macro="" textlink="">
      <xdr:nvSpPr>
        <xdr:cNvPr id="216" name="テキスト ボックス 215"/>
        <xdr:cNvSpPr txBox="1"/>
      </xdr:nvSpPr>
      <xdr:spPr>
        <a:xfrm>
          <a:off x="2717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7" name="楕円 216"/>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8" name="テキスト ボックス 217"/>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9" name="楕円 218"/>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20" name="テキスト ボックス 219"/>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57</xdr:row>
      <xdr:rowOff>19050</xdr:rowOff>
    </xdr:to>
    <xdr:cxnSp macro="">
      <xdr:nvCxnSpPr>
        <xdr:cNvPr id="253" name="直線コネクタ 252"/>
        <xdr:cNvCxnSpPr/>
      </xdr:nvCxnSpPr>
      <xdr:spPr>
        <a:xfrm>
          <a:off x="15671800" y="9740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56</xdr:row>
      <xdr:rowOff>165100</xdr:rowOff>
    </xdr:to>
    <xdr:cxnSp macro="">
      <xdr:nvCxnSpPr>
        <xdr:cNvPr id="256" name="直線コネクタ 255"/>
        <xdr:cNvCxnSpPr/>
      </xdr:nvCxnSpPr>
      <xdr:spPr>
        <a:xfrm flipV="1">
          <a:off x="14782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56</xdr:row>
      <xdr:rowOff>165100</xdr:rowOff>
    </xdr:to>
    <xdr:cxnSp macro="">
      <xdr:nvCxnSpPr>
        <xdr:cNvPr id="259" name="直線コネクタ 258"/>
        <xdr:cNvCxnSpPr/>
      </xdr:nvCxnSpPr>
      <xdr:spPr>
        <a:xfrm>
          <a:off x="13893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61" name="テキスト ボックス 260"/>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165100</xdr:rowOff>
    </xdr:to>
    <xdr:cxnSp macro="">
      <xdr:nvCxnSpPr>
        <xdr:cNvPr id="262" name="直線コネクタ 261"/>
        <xdr:cNvCxnSpPr/>
      </xdr:nvCxnSpPr>
      <xdr:spPr>
        <a:xfrm>
          <a:off x="13004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4" name="テキスト ボックス 263"/>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6" name="テキスト ボックス 265"/>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2" name="楕円 271"/>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3" name="その他該当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74" name="楕円 273"/>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75" name="テキスト ボックス 274"/>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0" name="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1" name="テキスト ボックス 28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ポイント上回っており、前年度と同程度の割合を占めている。　</a:t>
          </a:r>
        </a:p>
        <a:p>
          <a:r>
            <a:rPr kumimoji="1" lang="ja-JP" altLang="en-US" sz="1300">
              <a:latin typeface="ＭＳ Ｐゴシック" panose="020B0600070205080204" pitchFamily="50" charset="-128"/>
              <a:ea typeface="ＭＳ Ｐゴシック" panose="020B0600070205080204" pitchFamily="50" charset="-128"/>
            </a:rPr>
            <a:t>　補助金については、公平性・透明性の確保に努め、実績報告の精査及び支出効果の検証を行い、必要に応じて見直しを行っている。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39370</xdr:rowOff>
    </xdr:from>
    <xdr:to>
      <xdr:col>82</xdr:col>
      <xdr:colOff>107950</xdr:colOff>
      <xdr:row>37</xdr:row>
      <xdr:rowOff>39370</xdr:rowOff>
    </xdr:to>
    <xdr:cxnSp macro="">
      <xdr:nvCxnSpPr>
        <xdr:cNvPr id="314" name="直線コネクタ 313"/>
        <xdr:cNvCxnSpPr/>
      </xdr:nvCxnSpPr>
      <xdr:spPr>
        <a:xfrm>
          <a:off x="15671800" y="6383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37</xdr:row>
      <xdr:rowOff>39370</xdr:rowOff>
    </xdr:to>
    <xdr:cxnSp macro="">
      <xdr:nvCxnSpPr>
        <xdr:cNvPr id="317" name="直線コネクタ 316"/>
        <xdr:cNvCxnSpPr/>
      </xdr:nvCxnSpPr>
      <xdr:spPr>
        <a:xfrm>
          <a:off x="14782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36</xdr:row>
      <xdr:rowOff>149860</xdr:rowOff>
    </xdr:to>
    <xdr:cxnSp macro="">
      <xdr:nvCxnSpPr>
        <xdr:cNvPr id="320" name="直線コネクタ 319"/>
        <xdr:cNvCxnSpPr/>
      </xdr:nvCxnSpPr>
      <xdr:spPr>
        <a:xfrm flipV="1">
          <a:off x="13893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2" name="テキスト ボックス 321"/>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36</xdr:row>
      <xdr:rowOff>149860</xdr:rowOff>
    </xdr:to>
    <xdr:cxnSp macro="">
      <xdr:nvCxnSpPr>
        <xdr:cNvPr id="323" name="直線コネクタ 322"/>
        <xdr:cNvCxnSpPr/>
      </xdr:nvCxnSpPr>
      <xdr:spPr>
        <a:xfrm>
          <a:off x="13004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5" name="テキスト ボックス 32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7" name="テキスト ボックス 326"/>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33" name="楕円 332"/>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132097</xdr:rowOff>
    </xdr:from>
    <xdr:ext cx="762000" cy="259045"/>
    <xdr:sp macro="" textlink="">
      <xdr:nvSpPr>
        <xdr:cNvPr id="334"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5" name="楕円 334"/>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74947</xdr:rowOff>
    </xdr:from>
    <xdr:ext cx="736600" cy="259045"/>
    <xdr:sp macro="" textlink="">
      <xdr:nvSpPr>
        <xdr:cNvPr id="336" name="テキスト ボックス 335"/>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83820</xdr:rowOff>
    </xdr:from>
    <xdr:to>
      <xdr:col>74</xdr:col>
      <xdr:colOff>31750</xdr:colOff>
      <xdr:row>37</xdr:row>
      <xdr:rowOff>13970</xdr:rowOff>
    </xdr:to>
    <xdr:sp macro="" textlink="">
      <xdr:nvSpPr>
        <xdr:cNvPr id="337" name="楕円 336"/>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38" name="テキスト ボックス 337"/>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9" name="楕円 33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40" name="テキスト ボックス 33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41" name="楕円 340"/>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6367</xdr:rowOff>
    </xdr:from>
    <xdr:ext cx="762000" cy="259045"/>
    <xdr:sp macro="" textlink="">
      <xdr:nvSpPr>
        <xdr:cNvPr id="342" name="テキスト ボックス 34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ポイント減少した。これは、償還中の市債の利率見直しによる利子償還額の減少などによるものである。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可燃物処理施設建設等の大型事業への負担の増等により市債発行額の増加が見込まれるが、将来の世代への過度な負担を軽減できるよう、徹底した行財政改革の取り組みなどを行い、財政の健全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73661</xdr:rowOff>
    </xdr:to>
    <xdr:cxnSp macro="">
      <xdr:nvCxnSpPr>
        <xdr:cNvPr id="375" name="直線コネクタ 374"/>
        <xdr:cNvCxnSpPr/>
      </xdr:nvCxnSpPr>
      <xdr:spPr>
        <a:xfrm flipV="1">
          <a:off x="3987800" y="13439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142239</xdr:rowOff>
    </xdr:to>
    <xdr:cxnSp macro="">
      <xdr:nvCxnSpPr>
        <xdr:cNvPr id="378" name="直線コネクタ 377"/>
        <xdr:cNvCxnSpPr/>
      </xdr:nvCxnSpPr>
      <xdr:spPr>
        <a:xfrm flipV="1">
          <a:off x="3098800" y="13446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142239</xdr:rowOff>
    </xdr:from>
    <xdr:to>
      <xdr:col>15</xdr:col>
      <xdr:colOff>98425</xdr:colOff>
      <xdr:row>79</xdr:row>
      <xdr:rowOff>1270</xdr:rowOff>
    </xdr:to>
    <xdr:cxnSp macro="">
      <xdr:nvCxnSpPr>
        <xdr:cNvPr id="381" name="直線コネクタ 380"/>
        <xdr:cNvCxnSpPr/>
      </xdr:nvCxnSpPr>
      <xdr:spPr>
        <a:xfrm flipV="1">
          <a:off x="2209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2" name="フローチャート: 判断 381"/>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3" name="テキスト ボックス 38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24130</xdr:rowOff>
    </xdr:to>
    <xdr:cxnSp macro="">
      <xdr:nvCxnSpPr>
        <xdr:cNvPr id="384" name="直線コネクタ 383"/>
        <xdr:cNvCxnSpPr/>
      </xdr:nvCxnSpPr>
      <xdr:spPr>
        <a:xfrm flipV="1">
          <a:off x="1320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8" name="テキスト ボックス 38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94" name="楕円 393"/>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95" name="公債費該当値テキスト"/>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6" name="楕円 395"/>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7" name="テキスト ボックス 396"/>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98" name="楕円 397"/>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9" name="テキスト ボックス 398"/>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400" name="楕円 399"/>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401" name="テキスト ボックス 400"/>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402" name="楕円 401"/>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403" name="テキスト ボックス 402"/>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ポイント増加したが、類似団体、全国平均ともに下回っており、平成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年度以降低い率を維持している。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44704</xdr:rowOff>
    </xdr:to>
    <xdr:cxnSp macro="">
      <xdr:nvCxnSpPr>
        <xdr:cNvPr id="434" name="直線コネクタ 433"/>
        <xdr:cNvCxnSpPr/>
      </xdr:nvCxnSpPr>
      <xdr:spPr>
        <a:xfrm>
          <a:off x="15671800" y="13065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76</xdr:row>
      <xdr:rowOff>35561</xdr:rowOff>
    </xdr:to>
    <xdr:cxnSp macro="">
      <xdr:nvCxnSpPr>
        <xdr:cNvPr id="437" name="直線コネクタ 436"/>
        <xdr:cNvCxnSpPr/>
      </xdr:nvCxnSpPr>
      <xdr:spPr>
        <a:xfrm>
          <a:off x="14782800" y="129697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152146</xdr:rowOff>
    </xdr:to>
    <xdr:cxnSp macro="">
      <xdr:nvCxnSpPr>
        <xdr:cNvPr id="440" name="直線コネクタ 439"/>
        <xdr:cNvCxnSpPr/>
      </xdr:nvCxnSpPr>
      <xdr:spPr>
        <a:xfrm flipV="1">
          <a:off x="13893800" y="12969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152146</xdr:rowOff>
    </xdr:to>
    <xdr:cxnSp macro="">
      <xdr:nvCxnSpPr>
        <xdr:cNvPr id="443" name="直線コネクタ 442"/>
        <xdr:cNvCxnSpPr/>
      </xdr:nvCxnSpPr>
      <xdr:spPr>
        <a:xfrm>
          <a:off x="13004800" y="128645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53" name="楕円 452"/>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54"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5" name="楕円 454"/>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6" name="テキスト ボックス 455"/>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7" name="楕円 456"/>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8" name="テキスト ボックス 457"/>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9" name="楕円 458"/>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60" name="テキスト ボックス 45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61" name="楕円 460"/>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62" name="テキスト ボックス 461"/>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3769</xdr:rowOff>
    </xdr:from>
    <xdr:to>
      <xdr:col>29</xdr:col>
      <xdr:colOff>127000</xdr:colOff>
      <xdr:row>13</xdr:row>
      <xdr:rowOff>25029</xdr:rowOff>
    </xdr:to>
    <xdr:cxnSp macro="">
      <xdr:nvCxnSpPr>
        <xdr:cNvPr id="48" name="直線コネクタ 47"/>
        <xdr:cNvCxnSpPr/>
      </xdr:nvCxnSpPr>
      <xdr:spPr bwMode="auto">
        <a:xfrm flipV="1">
          <a:off x="5003800" y="2280244"/>
          <a:ext cx="6477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25029</xdr:rowOff>
    </xdr:from>
    <xdr:to>
      <xdr:col>26</xdr:col>
      <xdr:colOff>50800</xdr:colOff>
      <xdr:row>13</xdr:row>
      <xdr:rowOff>116424</xdr:rowOff>
    </xdr:to>
    <xdr:cxnSp macro="">
      <xdr:nvCxnSpPr>
        <xdr:cNvPr id="51" name="直線コネクタ 50"/>
        <xdr:cNvCxnSpPr/>
      </xdr:nvCxnSpPr>
      <xdr:spPr bwMode="auto">
        <a:xfrm flipV="1">
          <a:off x="4305300" y="2301504"/>
          <a:ext cx="698500" cy="9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116424</xdr:rowOff>
    </xdr:from>
    <xdr:to>
      <xdr:col>22</xdr:col>
      <xdr:colOff>114300</xdr:colOff>
      <xdr:row>14</xdr:row>
      <xdr:rowOff>17623</xdr:rowOff>
    </xdr:to>
    <xdr:cxnSp macro="">
      <xdr:nvCxnSpPr>
        <xdr:cNvPr id="54" name="直線コネクタ 53"/>
        <xdr:cNvCxnSpPr/>
      </xdr:nvCxnSpPr>
      <xdr:spPr bwMode="auto">
        <a:xfrm flipV="1">
          <a:off x="3606800" y="2392899"/>
          <a:ext cx="698500" cy="7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149212</xdr:rowOff>
    </xdr:from>
    <xdr:ext cx="762000" cy="259045"/>
    <xdr:sp macro="" textlink="">
      <xdr:nvSpPr>
        <xdr:cNvPr id="56" name="テキスト ボックス 55"/>
        <xdr:cNvSpPr txBox="1"/>
      </xdr:nvSpPr>
      <xdr:spPr>
        <a:xfrm>
          <a:off x="3924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477</xdr:rowOff>
    </xdr:from>
    <xdr:to>
      <xdr:col>18</xdr:col>
      <xdr:colOff>177800</xdr:colOff>
      <xdr:row>14</xdr:row>
      <xdr:rowOff>17623</xdr:rowOff>
    </xdr:to>
    <xdr:cxnSp macro="">
      <xdr:nvCxnSpPr>
        <xdr:cNvPr id="57" name="直線コネクタ 56"/>
        <xdr:cNvCxnSpPr/>
      </xdr:nvCxnSpPr>
      <xdr:spPr bwMode="auto">
        <a:xfrm>
          <a:off x="2908300" y="2448402"/>
          <a:ext cx="698500" cy="1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18132</xdr:rowOff>
    </xdr:from>
    <xdr:ext cx="762000" cy="259045"/>
    <xdr:sp macro="" textlink="">
      <xdr:nvSpPr>
        <xdr:cNvPr id="59" name="テキスト ボックス 58"/>
        <xdr:cNvSpPr txBox="1"/>
      </xdr:nvSpPr>
      <xdr:spPr>
        <a:xfrm>
          <a:off x="32258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161419</xdr:rowOff>
    </xdr:from>
    <xdr:ext cx="762000" cy="259045"/>
    <xdr:sp macro="" textlink="">
      <xdr:nvSpPr>
        <xdr:cNvPr id="61" name="テキスト ボックス 60"/>
        <xdr:cNvSpPr txBox="1"/>
      </xdr:nvSpPr>
      <xdr:spPr>
        <a:xfrm>
          <a:off x="25273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124419</xdr:rowOff>
    </xdr:from>
    <xdr:to>
      <xdr:col>29</xdr:col>
      <xdr:colOff>177800</xdr:colOff>
      <xdr:row>13</xdr:row>
      <xdr:rowOff>54569</xdr:rowOff>
    </xdr:to>
    <xdr:sp macro="" textlink="">
      <xdr:nvSpPr>
        <xdr:cNvPr id="67" name="楕円 66"/>
        <xdr:cNvSpPr/>
      </xdr:nvSpPr>
      <xdr:spPr bwMode="auto">
        <a:xfrm>
          <a:off x="5600700" y="222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140946</xdr:rowOff>
    </xdr:from>
    <xdr:ext cx="762000" cy="259045"/>
    <xdr:sp macro="" textlink="">
      <xdr:nvSpPr>
        <xdr:cNvPr id="68" name="人口1人当たり決算額の推移該当値テキスト130"/>
        <xdr:cNvSpPr txBox="1"/>
      </xdr:nvSpPr>
      <xdr:spPr>
        <a:xfrm>
          <a:off x="5740400" y="20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145679</xdr:rowOff>
    </xdr:from>
    <xdr:to>
      <xdr:col>26</xdr:col>
      <xdr:colOff>101600</xdr:colOff>
      <xdr:row>13</xdr:row>
      <xdr:rowOff>75829</xdr:rowOff>
    </xdr:to>
    <xdr:sp macro="" textlink="">
      <xdr:nvSpPr>
        <xdr:cNvPr id="69" name="楕円 68"/>
        <xdr:cNvSpPr/>
      </xdr:nvSpPr>
      <xdr:spPr bwMode="auto">
        <a:xfrm>
          <a:off x="4953000" y="225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86006</xdr:rowOff>
    </xdr:from>
    <xdr:ext cx="736600" cy="259045"/>
    <xdr:sp macro="" textlink="">
      <xdr:nvSpPr>
        <xdr:cNvPr id="70" name="テキスト ボックス 69"/>
        <xdr:cNvSpPr txBox="1"/>
      </xdr:nvSpPr>
      <xdr:spPr>
        <a:xfrm>
          <a:off x="4622800" y="2019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65624</xdr:rowOff>
    </xdr:from>
    <xdr:to>
      <xdr:col>22</xdr:col>
      <xdr:colOff>165100</xdr:colOff>
      <xdr:row>13</xdr:row>
      <xdr:rowOff>167224</xdr:rowOff>
    </xdr:to>
    <xdr:sp macro="" textlink="">
      <xdr:nvSpPr>
        <xdr:cNvPr id="71" name="楕円 70"/>
        <xdr:cNvSpPr/>
      </xdr:nvSpPr>
      <xdr:spPr bwMode="auto">
        <a:xfrm>
          <a:off x="4254500" y="234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5951</xdr:rowOff>
    </xdr:from>
    <xdr:ext cx="762000" cy="259045"/>
    <xdr:sp macro="" textlink="">
      <xdr:nvSpPr>
        <xdr:cNvPr id="72" name="テキスト ボックス 71"/>
        <xdr:cNvSpPr txBox="1"/>
      </xdr:nvSpPr>
      <xdr:spPr>
        <a:xfrm>
          <a:off x="3924300" y="21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138273</xdr:rowOff>
    </xdr:from>
    <xdr:to>
      <xdr:col>19</xdr:col>
      <xdr:colOff>38100</xdr:colOff>
      <xdr:row>14</xdr:row>
      <xdr:rowOff>68423</xdr:rowOff>
    </xdr:to>
    <xdr:sp macro="" textlink="">
      <xdr:nvSpPr>
        <xdr:cNvPr id="73" name="楕円 72"/>
        <xdr:cNvSpPr/>
      </xdr:nvSpPr>
      <xdr:spPr bwMode="auto">
        <a:xfrm>
          <a:off x="3556000" y="241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78600</xdr:rowOff>
    </xdr:from>
    <xdr:ext cx="762000" cy="259045"/>
    <xdr:sp macro="" textlink="">
      <xdr:nvSpPr>
        <xdr:cNvPr id="74" name="テキスト ボックス 73"/>
        <xdr:cNvSpPr txBox="1"/>
      </xdr:nvSpPr>
      <xdr:spPr>
        <a:xfrm>
          <a:off x="3225800" y="21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121127</xdr:rowOff>
    </xdr:from>
    <xdr:to>
      <xdr:col>15</xdr:col>
      <xdr:colOff>101600</xdr:colOff>
      <xdr:row>14</xdr:row>
      <xdr:rowOff>51277</xdr:rowOff>
    </xdr:to>
    <xdr:sp macro="" textlink="">
      <xdr:nvSpPr>
        <xdr:cNvPr id="75" name="楕円 74"/>
        <xdr:cNvSpPr/>
      </xdr:nvSpPr>
      <xdr:spPr bwMode="auto">
        <a:xfrm>
          <a:off x="2857500" y="239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61454</xdr:rowOff>
    </xdr:from>
    <xdr:ext cx="762000" cy="259045"/>
    <xdr:sp macro="" textlink="">
      <xdr:nvSpPr>
        <xdr:cNvPr id="76" name="テキスト ボックス 75"/>
        <xdr:cNvSpPr txBox="1"/>
      </xdr:nvSpPr>
      <xdr:spPr>
        <a:xfrm>
          <a:off x="2527300" y="216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178389</xdr:rowOff>
    </xdr:from>
    <xdr:to>
      <xdr:col>29</xdr:col>
      <xdr:colOff>127000</xdr:colOff>
      <xdr:row>34</xdr:row>
      <xdr:rowOff>224704</xdr:rowOff>
    </xdr:to>
    <xdr:cxnSp macro="">
      <xdr:nvCxnSpPr>
        <xdr:cNvPr id="108" name="直線コネクタ 107"/>
        <xdr:cNvCxnSpPr/>
      </xdr:nvCxnSpPr>
      <xdr:spPr bwMode="auto">
        <a:xfrm>
          <a:off x="5003800" y="6445839"/>
          <a:ext cx="647700" cy="4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138796</xdr:rowOff>
    </xdr:from>
    <xdr:to>
      <xdr:col>26</xdr:col>
      <xdr:colOff>50800</xdr:colOff>
      <xdr:row>34</xdr:row>
      <xdr:rowOff>178389</xdr:rowOff>
    </xdr:to>
    <xdr:cxnSp macro="">
      <xdr:nvCxnSpPr>
        <xdr:cNvPr id="111" name="直線コネクタ 110"/>
        <xdr:cNvCxnSpPr/>
      </xdr:nvCxnSpPr>
      <xdr:spPr bwMode="auto">
        <a:xfrm>
          <a:off x="4305300" y="6406246"/>
          <a:ext cx="698500" cy="39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95224</xdr:rowOff>
    </xdr:from>
    <xdr:to>
      <xdr:col>22</xdr:col>
      <xdr:colOff>114300</xdr:colOff>
      <xdr:row>34</xdr:row>
      <xdr:rowOff>138796</xdr:rowOff>
    </xdr:to>
    <xdr:cxnSp macro="">
      <xdr:nvCxnSpPr>
        <xdr:cNvPr id="114" name="直線コネクタ 113"/>
        <xdr:cNvCxnSpPr/>
      </xdr:nvCxnSpPr>
      <xdr:spPr bwMode="auto">
        <a:xfrm>
          <a:off x="3606800" y="6362674"/>
          <a:ext cx="698500" cy="4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2877</xdr:rowOff>
    </xdr:from>
    <xdr:ext cx="762000" cy="259045"/>
    <xdr:sp macro="" textlink="">
      <xdr:nvSpPr>
        <xdr:cNvPr id="116" name="テキスト ボックス 115"/>
        <xdr:cNvSpPr txBox="1"/>
      </xdr:nvSpPr>
      <xdr:spPr>
        <a:xfrm>
          <a:off x="3924300" y="71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61209</xdr:rowOff>
    </xdr:from>
    <xdr:to>
      <xdr:col>18</xdr:col>
      <xdr:colOff>177800</xdr:colOff>
      <xdr:row>34</xdr:row>
      <xdr:rowOff>95224</xdr:rowOff>
    </xdr:to>
    <xdr:cxnSp macro="">
      <xdr:nvCxnSpPr>
        <xdr:cNvPr id="117" name="直線コネクタ 116"/>
        <xdr:cNvCxnSpPr/>
      </xdr:nvCxnSpPr>
      <xdr:spPr bwMode="auto">
        <a:xfrm>
          <a:off x="2908300" y="6328659"/>
          <a:ext cx="6985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162714</xdr:rowOff>
    </xdr:from>
    <xdr:ext cx="762000" cy="259045"/>
    <xdr:sp macro="" textlink="">
      <xdr:nvSpPr>
        <xdr:cNvPr id="119" name="テキスト ボックス 118"/>
        <xdr:cNvSpPr txBox="1"/>
      </xdr:nvSpPr>
      <xdr:spPr>
        <a:xfrm>
          <a:off x="32258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110045</xdr:rowOff>
    </xdr:from>
    <xdr:ext cx="762000" cy="259045"/>
    <xdr:sp macro="" textlink="">
      <xdr:nvSpPr>
        <xdr:cNvPr id="121" name="テキスト ボックス 120"/>
        <xdr:cNvSpPr txBox="1"/>
      </xdr:nvSpPr>
      <xdr:spPr>
        <a:xfrm>
          <a:off x="25273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173904</xdr:rowOff>
    </xdr:from>
    <xdr:to>
      <xdr:col>29</xdr:col>
      <xdr:colOff>177800</xdr:colOff>
      <xdr:row>34</xdr:row>
      <xdr:rowOff>275504</xdr:rowOff>
    </xdr:to>
    <xdr:sp macro="" textlink="">
      <xdr:nvSpPr>
        <xdr:cNvPr id="127" name="楕円 126"/>
        <xdr:cNvSpPr/>
      </xdr:nvSpPr>
      <xdr:spPr bwMode="auto">
        <a:xfrm>
          <a:off x="5600700" y="644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18981</xdr:rowOff>
    </xdr:from>
    <xdr:ext cx="762000" cy="259045"/>
    <xdr:sp macro="" textlink="">
      <xdr:nvSpPr>
        <xdr:cNvPr id="128" name="人口1人当たり決算額の推移該当値テキスト445"/>
        <xdr:cNvSpPr txBox="1"/>
      </xdr:nvSpPr>
      <xdr:spPr>
        <a:xfrm>
          <a:off x="5740400" y="62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127589</xdr:rowOff>
    </xdr:from>
    <xdr:to>
      <xdr:col>26</xdr:col>
      <xdr:colOff>101600</xdr:colOff>
      <xdr:row>34</xdr:row>
      <xdr:rowOff>229189</xdr:rowOff>
    </xdr:to>
    <xdr:sp macro="" textlink="">
      <xdr:nvSpPr>
        <xdr:cNvPr id="129" name="楕円 128"/>
        <xdr:cNvSpPr/>
      </xdr:nvSpPr>
      <xdr:spPr bwMode="auto">
        <a:xfrm>
          <a:off x="4953000" y="639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239366</xdr:rowOff>
    </xdr:from>
    <xdr:ext cx="736600" cy="259045"/>
    <xdr:sp macro="" textlink="">
      <xdr:nvSpPr>
        <xdr:cNvPr id="130" name="テキスト ボックス 129"/>
        <xdr:cNvSpPr txBox="1"/>
      </xdr:nvSpPr>
      <xdr:spPr>
        <a:xfrm>
          <a:off x="4622800" y="616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87996</xdr:rowOff>
    </xdr:from>
    <xdr:to>
      <xdr:col>22</xdr:col>
      <xdr:colOff>165100</xdr:colOff>
      <xdr:row>34</xdr:row>
      <xdr:rowOff>189596</xdr:rowOff>
    </xdr:to>
    <xdr:sp macro="" textlink="">
      <xdr:nvSpPr>
        <xdr:cNvPr id="131" name="楕円 130"/>
        <xdr:cNvSpPr/>
      </xdr:nvSpPr>
      <xdr:spPr bwMode="auto">
        <a:xfrm>
          <a:off x="4254500" y="6355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199773</xdr:rowOff>
    </xdr:from>
    <xdr:ext cx="762000" cy="259045"/>
    <xdr:sp macro="" textlink="">
      <xdr:nvSpPr>
        <xdr:cNvPr id="132" name="テキスト ボックス 131"/>
        <xdr:cNvSpPr txBox="1"/>
      </xdr:nvSpPr>
      <xdr:spPr>
        <a:xfrm>
          <a:off x="3924300" y="612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44424</xdr:rowOff>
    </xdr:from>
    <xdr:to>
      <xdr:col>19</xdr:col>
      <xdr:colOff>38100</xdr:colOff>
      <xdr:row>34</xdr:row>
      <xdr:rowOff>146024</xdr:rowOff>
    </xdr:to>
    <xdr:sp macro="" textlink="">
      <xdr:nvSpPr>
        <xdr:cNvPr id="133" name="楕円 132"/>
        <xdr:cNvSpPr/>
      </xdr:nvSpPr>
      <xdr:spPr bwMode="auto">
        <a:xfrm>
          <a:off x="3556000" y="631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156201</xdr:rowOff>
    </xdr:from>
    <xdr:ext cx="762000" cy="259045"/>
    <xdr:sp macro="" textlink="">
      <xdr:nvSpPr>
        <xdr:cNvPr id="134" name="テキスト ボックス 133"/>
        <xdr:cNvSpPr txBox="1"/>
      </xdr:nvSpPr>
      <xdr:spPr>
        <a:xfrm>
          <a:off x="3225800" y="608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10409</xdr:rowOff>
    </xdr:from>
    <xdr:to>
      <xdr:col>15</xdr:col>
      <xdr:colOff>101600</xdr:colOff>
      <xdr:row>34</xdr:row>
      <xdr:rowOff>112009</xdr:rowOff>
    </xdr:to>
    <xdr:sp macro="" textlink="">
      <xdr:nvSpPr>
        <xdr:cNvPr id="135" name="楕円 134"/>
        <xdr:cNvSpPr/>
      </xdr:nvSpPr>
      <xdr:spPr bwMode="auto">
        <a:xfrm>
          <a:off x="2857500" y="627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122186</xdr:rowOff>
    </xdr:from>
    <xdr:ext cx="762000" cy="259045"/>
    <xdr:sp macro="" textlink="">
      <xdr:nvSpPr>
        <xdr:cNvPr id="136" name="テキスト ボックス 135"/>
        <xdr:cNvSpPr txBox="1"/>
      </xdr:nvSpPr>
      <xdr:spPr>
        <a:xfrm>
          <a:off x="2527300" y="604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54737</xdr:rowOff>
    </xdr:from>
    <xdr:to>
      <xdr:col>24</xdr:col>
      <xdr:colOff>63500</xdr:colOff>
      <xdr:row>33</xdr:row>
      <xdr:rowOff>89294</xdr:rowOff>
    </xdr:to>
    <xdr:cxnSp macro="">
      <xdr:nvCxnSpPr>
        <xdr:cNvPr id="61" name="直線コネクタ 60"/>
        <xdr:cNvCxnSpPr/>
      </xdr:nvCxnSpPr>
      <xdr:spPr>
        <a:xfrm>
          <a:off x="3797300" y="5712587"/>
          <a:ext cx="8382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54737</xdr:rowOff>
    </xdr:from>
    <xdr:to>
      <xdr:col>19</xdr:col>
      <xdr:colOff>177800</xdr:colOff>
      <xdr:row>34</xdr:row>
      <xdr:rowOff>20257</xdr:rowOff>
    </xdr:to>
    <xdr:cxnSp macro="">
      <xdr:nvCxnSpPr>
        <xdr:cNvPr id="64" name="直線コネクタ 63"/>
        <xdr:cNvCxnSpPr/>
      </xdr:nvCxnSpPr>
      <xdr:spPr>
        <a:xfrm flipV="1">
          <a:off x="2908300" y="5712587"/>
          <a:ext cx="889000" cy="13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20257</xdr:rowOff>
    </xdr:from>
    <xdr:to>
      <xdr:col>15</xdr:col>
      <xdr:colOff>50800</xdr:colOff>
      <xdr:row>34</xdr:row>
      <xdr:rowOff>21933</xdr:rowOff>
    </xdr:to>
    <xdr:cxnSp macro="">
      <xdr:nvCxnSpPr>
        <xdr:cNvPr id="67" name="直線コネクタ 66"/>
        <xdr:cNvCxnSpPr/>
      </xdr:nvCxnSpPr>
      <xdr:spPr>
        <a:xfrm flipV="1">
          <a:off x="2019300" y="584955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159529</xdr:rowOff>
    </xdr:from>
    <xdr:ext cx="534377" cy="259045"/>
    <xdr:sp macro="" textlink="">
      <xdr:nvSpPr>
        <xdr:cNvPr id="69" name="テキスト ボックス 68"/>
        <xdr:cNvSpPr txBox="1"/>
      </xdr:nvSpPr>
      <xdr:spPr>
        <a:xfrm>
          <a:off x="2641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18771</xdr:rowOff>
    </xdr:from>
    <xdr:to>
      <xdr:col>10</xdr:col>
      <xdr:colOff>114300</xdr:colOff>
      <xdr:row>34</xdr:row>
      <xdr:rowOff>21933</xdr:rowOff>
    </xdr:to>
    <xdr:cxnSp macro="">
      <xdr:nvCxnSpPr>
        <xdr:cNvPr id="70" name="直線コネクタ 69"/>
        <xdr:cNvCxnSpPr/>
      </xdr:nvCxnSpPr>
      <xdr:spPr>
        <a:xfrm>
          <a:off x="1130300" y="5848071"/>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169587</xdr:rowOff>
    </xdr:from>
    <xdr:ext cx="534377" cy="259045"/>
    <xdr:sp macro="" textlink="">
      <xdr:nvSpPr>
        <xdr:cNvPr id="72" name="テキスト ボックス 71"/>
        <xdr:cNvSpPr txBox="1"/>
      </xdr:nvSpPr>
      <xdr:spPr>
        <a:xfrm>
          <a:off x="1752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108018</xdr:rowOff>
    </xdr:from>
    <xdr:ext cx="534377" cy="259045"/>
    <xdr:sp macro="" textlink="">
      <xdr:nvSpPr>
        <xdr:cNvPr id="74" name="テキスト ボックス 73"/>
        <xdr:cNvSpPr txBox="1"/>
      </xdr:nvSpPr>
      <xdr:spPr>
        <a:xfrm>
          <a:off x="863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38494</xdr:rowOff>
    </xdr:from>
    <xdr:to>
      <xdr:col>24</xdr:col>
      <xdr:colOff>114300</xdr:colOff>
      <xdr:row>33</xdr:row>
      <xdr:rowOff>140094</xdr:rowOff>
    </xdr:to>
    <xdr:sp macro="" textlink="">
      <xdr:nvSpPr>
        <xdr:cNvPr id="80" name="楕円 79"/>
        <xdr:cNvSpPr/>
      </xdr:nvSpPr>
      <xdr:spPr>
        <a:xfrm>
          <a:off x="4584700" y="56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61371</xdr:rowOff>
    </xdr:from>
    <xdr:ext cx="534377" cy="259045"/>
    <xdr:sp macro="" textlink="">
      <xdr:nvSpPr>
        <xdr:cNvPr id="81" name="人件費該当値テキスト"/>
        <xdr:cNvSpPr txBox="1"/>
      </xdr:nvSpPr>
      <xdr:spPr>
        <a:xfrm>
          <a:off x="4686300" y="55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3937</xdr:rowOff>
    </xdr:from>
    <xdr:to>
      <xdr:col>20</xdr:col>
      <xdr:colOff>38100</xdr:colOff>
      <xdr:row>33</xdr:row>
      <xdr:rowOff>105537</xdr:rowOff>
    </xdr:to>
    <xdr:sp macro="" textlink="">
      <xdr:nvSpPr>
        <xdr:cNvPr id="82" name="楕円 81"/>
        <xdr:cNvSpPr/>
      </xdr:nvSpPr>
      <xdr:spPr>
        <a:xfrm>
          <a:off x="3746500" y="5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122064</xdr:rowOff>
    </xdr:from>
    <xdr:ext cx="534377" cy="259045"/>
    <xdr:sp macro="" textlink="">
      <xdr:nvSpPr>
        <xdr:cNvPr id="83" name="テキスト ボックス 82"/>
        <xdr:cNvSpPr txBox="1"/>
      </xdr:nvSpPr>
      <xdr:spPr>
        <a:xfrm>
          <a:off x="3530111" y="543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140907</xdr:rowOff>
    </xdr:from>
    <xdr:to>
      <xdr:col>15</xdr:col>
      <xdr:colOff>101600</xdr:colOff>
      <xdr:row>34</xdr:row>
      <xdr:rowOff>71057</xdr:rowOff>
    </xdr:to>
    <xdr:sp macro="" textlink="">
      <xdr:nvSpPr>
        <xdr:cNvPr id="84" name="楕円 83"/>
        <xdr:cNvSpPr/>
      </xdr:nvSpPr>
      <xdr:spPr>
        <a:xfrm>
          <a:off x="2857500" y="57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87584</xdr:rowOff>
    </xdr:from>
    <xdr:ext cx="534377" cy="259045"/>
    <xdr:sp macro="" textlink="">
      <xdr:nvSpPr>
        <xdr:cNvPr id="85" name="テキスト ボックス 84"/>
        <xdr:cNvSpPr txBox="1"/>
      </xdr:nvSpPr>
      <xdr:spPr>
        <a:xfrm>
          <a:off x="2641111" y="557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142583</xdr:rowOff>
    </xdr:from>
    <xdr:to>
      <xdr:col>10</xdr:col>
      <xdr:colOff>165100</xdr:colOff>
      <xdr:row>34</xdr:row>
      <xdr:rowOff>72733</xdr:rowOff>
    </xdr:to>
    <xdr:sp macro="" textlink="">
      <xdr:nvSpPr>
        <xdr:cNvPr id="86" name="楕円 85"/>
        <xdr:cNvSpPr/>
      </xdr:nvSpPr>
      <xdr:spPr>
        <a:xfrm>
          <a:off x="1968500" y="58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89260</xdr:rowOff>
    </xdr:from>
    <xdr:ext cx="534377" cy="259045"/>
    <xdr:sp macro="" textlink="">
      <xdr:nvSpPr>
        <xdr:cNvPr id="87" name="テキスト ボックス 86"/>
        <xdr:cNvSpPr txBox="1"/>
      </xdr:nvSpPr>
      <xdr:spPr>
        <a:xfrm>
          <a:off x="1752111" y="5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139421</xdr:rowOff>
    </xdr:from>
    <xdr:to>
      <xdr:col>6</xdr:col>
      <xdr:colOff>38100</xdr:colOff>
      <xdr:row>34</xdr:row>
      <xdr:rowOff>69571</xdr:rowOff>
    </xdr:to>
    <xdr:sp macro="" textlink="">
      <xdr:nvSpPr>
        <xdr:cNvPr id="88" name="楕円 87"/>
        <xdr:cNvSpPr/>
      </xdr:nvSpPr>
      <xdr:spPr>
        <a:xfrm>
          <a:off x="1079500" y="57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86098</xdr:rowOff>
    </xdr:from>
    <xdr:ext cx="534377" cy="259045"/>
    <xdr:sp macro="" textlink="">
      <xdr:nvSpPr>
        <xdr:cNvPr id="89" name="テキスト ボックス 88"/>
        <xdr:cNvSpPr txBox="1"/>
      </xdr:nvSpPr>
      <xdr:spPr>
        <a:xfrm>
          <a:off x="863111" y="55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162941</xdr:rowOff>
    </xdr:from>
    <xdr:to>
      <xdr:col>24</xdr:col>
      <xdr:colOff>63500</xdr:colOff>
      <xdr:row>54</xdr:row>
      <xdr:rowOff>105810</xdr:rowOff>
    </xdr:to>
    <xdr:cxnSp macro="">
      <xdr:nvCxnSpPr>
        <xdr:cNvPr id="119" name="直線コネクタ 118"/>
        <xdr:cNvCxnSpPr/>
      </xdr:nvCxnSpPr>
      <xdr:spPr>
        <a:xfrm flipV="1">
          <a:off x="3797300" y="9249791"/>
          <a:ext cx="838200" cy="1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105810</xdr:rowOff>
    </xdr:from>
    <xdr:to>
      <xdr:col>19</xdr:col>
      <xdr:colOff>177800</xdr:colOff>
      <xdr:row>55</xdr:row>
      <xdr:rowOff>22257</xdr:rowOff>
    </xdr:to>
    <xdr:cxnSp macro="">
      <xdr:nvCxnSpPr>
        <xdr:cNvPr id="122" name="直線コネクタ 121"/>
        <xdr:cNvCxnSpPr/>
      </xdr:nvCxnSpPr>
      <xdr:spPr>
        <a:xfrm flipV="1">
          <a:off x="2908300" y="9364110"/>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22257</xdr:rowOff>
    </xdr:from>
    <xdr:to>
      <xdr:col>15</xdr:col>
      <xdr:colOff>50800</xdr:colOff>
      <xdr:row>55</xdr:row>
      <xdr:rowOff>44336</xdr:rowOff>
    </xdr:to>
    <xdr:cxnSp macro="">
      <xdr:nvCxnSpPr>
        <xdr:cNvPr id="125" name="直線コネクタ 124"/>
        <xdr:cNvCxnSpPr/>
      </xdr:nvCxnSpPr>
      <xdr:spPr>
        <a:xfrm flipV="1">
          <a:off x="2019300" y="9452007"/>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65917</xdr:rowOff>
    </xdr:from>
    <xdr:ext cx="534377" cy="259045"/>
    <xdr:sp macro="" textlink="">
      <xdr:nvSpPr>
        <xdr:cNvPr id="127" name="テキスト ボックス 126"/>
        <xdr:cNvSpPr txBox="1"/>
      </xdr:nvSpPr>
      <xdr:spPr>
        <a:xfrm>
          <a:off x="2641111" y="96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44336</xdr:rowOff>
    </xdr:from>
    <xdr:to>
      <xdr:col>10</xdr:col>
      <xdr:colOff>114300</xdr:colOff>
      <xdr:row>55</xdr:row>
      <xdr:rowOff>68396</xdr:rowOff>
    </xdr:to>
    <xdr:cxnSp macro="">
      <xdr:nvCxnSpPr>
        <xdr:cNvPr id="128" name="直線コネクタ 127"/>
        <xdr:cNvCxnSpPr/>
      </xdr:nvCxnSpPr>
      <xdr:spPr>
        <a:xfrm flipV="1">
          <a:off x="1130300" y="9474086"/>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73842</xdr:rowOff>
    </xdr:from>
    <xdr:ext cx="534377" cy="259045"/>
    <xdr:sp macro="" textlink="">
      <xdr:nvSpPr>
        <xdr:cNvPr id="130" name="テキスト ボックス 129"/>
        <xdr:cNvSpPr txBox="1"/>
      </xdr:nvSpPr>
      <xdr:spPr>
        <a:xfrm>
          <a:off x="1752111" y="96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82719</xdr:rowOff>
    </xdr:from>
    <xdr:ext cx="534377" cy="259045"/>
    <xdr:sp macro="" textlink="">
      <xdr:nvSpPr>
        <xdr:cNvPr id="132" name="テキスト ボックス 131"/>
        <xdr:cNvSpPr txBox="1"/>
      </xdr:nvSpPr>
      <xdr:spPr>
        <a:xfrm>
          <a:off x="863111" y="968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112141</xdr:rowOff>
    </xdr:from>
    <xdr:to>
      <xdr:col>24</xdr:col>
      <xdr:colOff>114300</xdr:colOff>
      <xdr:row>54</xdr:row>
      <xdr:rowOff>42291</xdr:rowOff>
    </xdr:to>
    <xdr:sp macro="" textlink="">
      <xdr:nvSpPr>
        <xdr:cNvPr id="138" name="楕円 137"/>
        <xdr:cNvSpPr/>
      </xdr:nvSpPr>
      <xdr:spPr>
        <a:xfrm>
          <a:off x="4584700" y="91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135018</xdr:rowOff>
    </xdr:from>
    <xdr:ext cx="534377" cy="259045"/>
    <xdr:sp macro="" textlink="">
      <xdr:nvSpPr>
        <xdr:cNvPr id="139" name="物件費該当値テキスト"/>
        <xdr:cNvSpPr txBox="1"/>
      </xdr:nvSpPr>
      <xdr:spPr>
        <a:xfrm>
          <a:off x="4686300" y="90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55010</xdr:rowOff>
    </xdr:from>
    <xdr:to>
      <xdr:col>20</xdr:col>
      <xdr:colOff>38100</xdr:colOff>
      <xdr:row>54</xdr:row>
      <xdr:rowOff>156610</xdr:rowOff>
    </xdr:to>
    <xdr:sp macro="" textlink="">
      <xdr:nvSpPr>
        <xdr:cNvPr id="140" name="楕円 139"/>
        <xdr:cNvSpPr/>
      </xdr:nvSpPr>
      <xdr:spPr>
        <a:xfrm>
          <a:off x="3746500" y="93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1687</xdr:rowOff>
    </xdr:from>
    <xdr:ext cx="534377" cy="259045"/>
    <xdr:sp macro="" textlink="">
      <xdr:nvSpPr>
        <xdr:cNvPr id="141" name="テキスト ボックス 140"/>
        <xdr:cNvSpPr txBox="1"/>
      </xdr:nvSpPr>
      <xdr:spPr>
        <a:xfrm>
          <a:off x="3530111" y="90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142907</xdr:rowOff>
    </xdr:from>
    <xdr:to>
      <xdr:col>15</xdr:col>
      <xdr:colOff>101600</xdr:colOff>
      <xdr:row>55</xdr:row>
      <xdr:rowOff>73057</xdr:rowOff>
    </xdr:to>
    <xdr:sp macro="" textlink="">
      <xdr:nvSpPr>
        <xdr:cNvPr id="142" name="楕円 141"/>
        <xdr:cNvSpPr/>
      </xdr:nvSpPr>
      <xdr:spPr>
        <a:xfrm>
          <a:off x="2857500" y="94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89584</xdr:rowOff>
    </xdr:from>
    <xdr:ext cx="534377" cy="259045"/>
    <xdr:sp macro="" textlink="">
      <xdr:nvSpPr>
        <xdr:cNvPr id="143" name="テキスト ボックス 142"/>
        <xdr:cNvSpPr txBox="1"/>
      </xdr:nvSpPr>
      <xdr:spPr>
        <a:xfrm>
          <a:off x="2641111" y="91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164986</xdr:rowOff>
    </xdr:from>
    <xdr:to>
      <xdr:col>10</xdr:col>
      <xdr:colOff>165100</xdr:colOff>
      <xdr:row>55</xdr:row>
      <xdr:rowOff>95136</xdr:rowOff>
    </xdr:to>
    <xdr:sp macro="" textlink="">
      <xdr:nvSpPr>
        <xdr:cNvPr id="144" name="楕円 143"/>
        <xdr:cNvSpPr/>
      </xdr:nvSpPr>
      <xdr:spPr>
        <a:xfrm>
          <a:off x="1968500" y="94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111663</xdr:rowOff>
    </xdr:from>
    <xdr:ext cx="534377" cy="259045"/>
    <xdr:sp macro="" textlink="">
      <xdr:nvSpPr>
        <xdr:cNvPr id="145" name="テキスト ボックス 144"/>
        <xdr:cNvSpPr txBox="1"/>
      </xdr:nvSpPr>
      <xdr:spPr>
        <a:xfrm>
          <a:off x="1752111" y="919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17596</xdr:rowOff>
    </xdr:from>
    <xdr:to>
      <xdr:col>6</xdr:col>
      <xdr:colOff>38100</xdr:colOff>
      <xdr:row>55</xdr:row>
      <xdr:rowOff>119196</xdr:rowOff>
    </xdr:to>
    <xdr:sp macro="" textlink="">
      <xdr:nvSpPr>
        <xdr:cNvPr id="146" name="楕円 145"/>
        <xdr:cNvSpPr/>
      </xdr:nvSpPr>
      <xdr:spPr>
        <a:xfrm>
          <a:off x="1079500" y="94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135723</xdr:rowOff>
    </xdr:from>
    <xdr:ext cx="534377" cy="259045"/>
    <xdr:sp macro="" textlink="">
      <xdr:nvSpPr>
        <xdr:cNvPr id="147" name="テキスト ボックス 146"/>
        <xdr:cNvSpPr txBox="1"/>
      </xdr:nvSpPr>
      <xdr:spPr>
        <a:xfrm>
          <a:off x="863111" y="922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130556</xdr:rowOff>
    </xdr:from>
    <xdr:to>
      <xdr:col>24</xdr:col>
      <xdr:colOff>63500</xdr:colOff>
      <xdr:row>75</xdr:row>
      <xdr:rowOff>135636</xdr:rowOff>
    </xdr:to>
    <xdr:cxnSp macro="">
      <xdr:nvCxnSpPr>
        <xdr:cNvPr id="176" name="直線コネクタ 175"/>
        <xdr:cNvCxnSpPr/>
      </xdr:nvCxnSpPr>
      <xdr:spPr>
        <a:xfrm>
          <a:off x="3797300" y="12989306"/>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1651</xdr:rowOff>
    </xdr:from>
    <xdr:to>
      <xdr:col>19</xdr:col>
      <xdr:colOff>177800</xdr:colOff>
      <xdr:row>75</xdr:row>
      <xdr:rowOff>130556</xdr:rowOff>
    </xdr:to>
    <xdr:cxnSp macro="">
      <xdr:nvCxnSpPr>
        <xdr:cNvPr id="179" name="直線コネクタ 178"/>
        <xdr:cNvCxnSpPr/>
      </xdr:nvCxnSpPr>
      <xdr:spPr>
        <a:xfrm>
          <a:off x="2908300" y="12860401"/>
          <a:ext cx="889000" cy="1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1651</xdr:rowOff>
    </xdr:from>
    <xdr:to>
      <xdr:col>15</xdr:col>
      <xdr:colOff>50800</xdr:colOff>
      <xdr:row>75</xdr:row>
      <xdr:rowOff>9271</xdr:rowOff>
    </xdr:to>
    <xdr:cxnSp macro="">
      <xdr:nvCxnSpPr>
        <xdr:cNvPr id="182" name="直線コネクタ 181"/>
        <xdr:cNvCxnSpPr/>
      </xdr:nvCxnSpPr>
      <xdr:spPr>
        <a:xfrm flipV="1">
          <a:off x="2019300" y="1286040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104157</xdr:rowOff>
    </xdr:from>
    <xdr:ext cx="469744" cy="259045"/>
    <xdr:sp macro="" textlink="">
      <xdr:nvSpPr>
        <xdr:cNvPr id="184" name="テキスト ボックス 183"/>
        <xdr:cNvSpPr txBox="1"/>
      </xdr:nvSpPr>
      <xdr:spPr>
        <a:xfrm>
          <a:off x="2673428"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9271</xdr:rowOff>
    </xdr:from>
    <xdr:to>
      <xdr:col>10</xdr:col>
      <xdr:colOff>114300</xdr:colOff>
      <xdr:row>75</xdr:row>
      <xdr:rowOff>144272</xdr:rowOff>
    </xdr:to>
    <xdr:cxnSp macro="">
      <xdr:nvCxnSpPr>
        <xdr:cNvPr id="185" name="直線コネクタ 184"/>
        <xdr:cNvCxnSpPr/>
      </xdr:nvCxnSpPr>
      <xdr:spPr>
        <a:xfrm flipV="1">
          <a:off x="1130300" y="12868021"/>
          <a:ext cx="8890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22750</xdr:rowOff>
    </xdr:from>
    <xdr:ext cx="469744" cy="259045"/>
    <xdr:sp macro="" textlink="">
      <xdr:nvSpPr>
        <xdr:cNvPr id="187" name="テキスト ボックス 186"/>
        <xdr:cNvSpPr txBox="1"/>
      </xdr:nvSpPr>
      <xdr:spPr>
        <a:xfrm>
          <a:off x="1784428" y="13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62374</xdr:rowOff>
    </xdr:from>
    <xdr:ext cx="469744" cy="259045"/>
    <xdr:sp macro="" textlink="">
      <xdr:nvSpPr>
        <xdr:cNvPr id="189" name="テキスト ボックス 188"/>
        <xdr:cNvSpPr txBox="1"/>
      </xdr:nvSpPr>
      <xdr:spPr>
        <a:xfrm>
          <a:off x="895428" y="130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84836</xdr:rowOff>
    </xdr:from>
    <xdr:to>
      <xdr:col>24</xdr:col>
      <xdr:colOff>114300</xdr:colOff>
      <xdr:row>76</xdr:row>
      <xdr:rowOff>14985</xdr:rowOff>
    </xdr:to>
    <xdr:sp macro="" textlink="">
      <xdr:nvSpPr>
        <xdr:cNvPr id="195" name="楕円 194"/>
        <xdr:cNvSpPr/>
      </xdr:nvSpPr>
      <xdr:spPr>
        <a:xfrm>
          <a:off x="4584700" y="12943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107713</xdr:rowOff>
    </xdr:from>
    <xdr:ext cx="469744" cy="259045"/>
    <xdr:sp macro="" textlink="">
      <xdr:nvSpPr>
        <xdr:cNvPr id="196" name="維持補修費該当値テキスト"/>
        <xdr:cNvSpPr txBox="1"/>
      </xdr:nvSpPr>
      <xdr:spPr>
        <a:xfrm>
          <a:off x="4686300" y="127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79756</xdr:rowOff>
    </xdr:from>
    <xdr:to>
      <xdr:col>20</xdr:col>
      <xdr:colOff>38100</xdr:colOff>
      <xdr:row>76</xdr:row>
      <xdr:rowOff>9906</xdr:rowOff>
    </xdr:to>
    <xdr:sp macro="" textlink="">
      <xdr:nvSpPr>
        <xdr:cNvPr id="197" name="楕円 196"/>
        <xdr:cNvSpPr/>
      </xdr:nvSpPr>
      <xdr:spPr>
        <a:xfrm>
          <a:off x="3746500" y="129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26433</xdr:rowOff>
    </xdr:from>
    <xdr:ext cx="469744" cy="259045"/>
    <xdr:sp macro="" textlink="">
      <xdr:nvSpPr>
        <xdr:cNvPr id="198" name="テキスト ボックス 197"/>
        <xdr:cNvSpPr txBox="1"/>
      </xdr:nvSpPr>
      <xdr:spPr>
        <a:xfrm>
          <a:off x="3562428" y="1271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122301</xdr:rowOff>
    </xdr:from>
    <xdr:to>
      <xdr:col>15</xdr:col>
      <xdr:colOff>101600</xdr:colOff>
      <xdr:row>75</xdr:row>
      <xdr:rowOff>52451</xdr:rowOff>
    </xdr:to>
    <xdr:sp macro="" textlink="">
      <xdr:nvSpPr>
        <xdr:cNvPr id="199" name="楕円 198"/>
        <xdr:cNvSpPr/>
      </xdr:nvSpPr>
      <xdr:spPr>
        <a:xfrm>
          <a:off x="2857500" y="128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68978</xdr:rowOff>
    </xdr:from>
    <xdr:ext cx="469744" cy="259045"/>
    <xdr:sp macro="" textlink="">
      <xdr:nvSpPr>
        <xdr:cNvPr id="200" name="テキスト ボックス 199"/>
        <xdr:cNvSpPr txBox="1"/>
      </xdr:nvSpPr>
      <xdr:spPr>
        <a:xfrm>
          <a:off x="2673428" y="1258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129921</xdr:rowOff>
    </xdr:from>
    <xdr:to>
      <xdr:col>10</xdr:col>
      <xdr:colOff>165100</xdr:colOff>
      <xdr:row>75</xdr:row>
      <xdr:rowOff>60071</xdr:rowOff>
    </xdr:to>
    <xdr:sp macro="" textlink="">
      <xdr:nvSpPr>
        <xdr:cNvPr id="201" name="楕円 200"/>
        <xdr:cNvSpPr/>
      </xdr:nvSpPr>
      <xdr:spPr>
        <a:xfrm>
          <a:off x="1968500" y="128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76598</xdr:rowOff>
    </xdr:from>
    <xdr:ext cx="469744" cy="259045"/>
    <xdr:sp macro="" textlink="">
      <xdr:nvSpPr>
        <xdr:cNvPr id="202" name="テキスト ボックス 201"/>
        <xdr:cNvSpPr txBox="1"/>
      </xdr:nvSpPr>
      <xdr:spPr>
        <a:xfrm>
          <a:off x="1784428" y="1259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93472</xdr:rowOff>
    </xdr:from>
    <xdr:to>
      <xdr:col>6</xdr:col>
      <xdr:colOff>38100</xdr:colOff>
      <xdr:row>76</xdr:row>
      <xdr:rowOff>23622</xdr:rowOff>
    </xdr:to>
    <xdr:sp macro="" textlink="">
      <xdr:nvSpPr>
        <xdr:cNvPr id="203" name="楕円 202"/>
        <xdr:cNvSpPr/>
      </xdr:nvSpPr>
      <xdr:spPr>
        <a:xfrm>
          <a:off x="1079500" y="129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40149</xdr:rowOff>
    </xdr:from>
    <xdr:ext cx="469744" cy="259045"/>
    <xdr:sp macro="" textlink="">
      <xdr:nvSpPr>
        <xdr:cNvPr id="204" name="テキスト ボックス 203"/>
        <xdr:cNvSpPr txBox="1"/>
      </xdr:nvSpPr>
      <xdr:spPr>
        <a:xfrm>
          <a:off x="895428" y="1272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138468</xdr:rowOff>
    </xdr:from>
    <xdr:to>
      <xdr:col>24</xdr:col>
      <xdr:colOff>63500</xdr:colOff>
      <xdr:row>96</xdr:row>
      <xdr:rowOff>39954</xdr:rowOff>
    </xdr:to>
    <xdr:cxnSp macro="">
      <xdr:nvCxnSpPr>
        <xdr:cNvPr id="234" name="直線コネクタ 233"/>
        <xdr:cNvCxnSpPr/>
      </xdr:nvCxnSpPr>
      <xdr:spPr>
        <a:xfrm flipV="1">
          <a:off x="3797300" y="16426218"/>
          <a:ext cx="838200" cy="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28245</xdr:rowOff>
    </xdr:from>
    <xdr:to>
      <xdr:col>19</xdr:col>
      <xdr:colOff>177800</xdr:colOff>
      <xdr:row>96</xdr:row>
      <xdr:rowOff>39954</xdr:rowOff>
    </xdr:to>
    <xdr:cxnSp macro="">
      <xdr:nvCxnSpPr>
        <xdr:cNvPr id="237" name="直線コネクタ 236"/>
        <xdr:cNvCxnSpPr/>
      </xdr:nvCxnSpPr>
      <xdr:spPr>
        <a:xfrm>
          <a:off x="2908300" y="16487445"/>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28245</xdr:rowOff>
    </xdr:from>
    <xdr:to>
      <xdr:col>15</xdr:col>
      <xdr:colOff>50800</xdr:colOff>
      <xdr:row>96</xdr:row>
      <xdr:rowOff>36995</xdr:rowOff>
    </xdr:to>
    <xdr:cxnSp macro="">
      <xdr:nvCxnSpPr>
        <xdr:cNvPr id="240" name="直線コネクタ 239"/>
        <xdr:cNvCxnSpPr/>
      </xdr:nvCxnSpPr>
      <xdr:spPr>
        <a:xfrm flipV="1">
          <a:off x="2019300" y="16487445"/>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36995</xdr:rowOff>
    </xdr:from>
    <xdr:to>
      <xdr:col>10</xdr:col>
      <xdr:colOff>114300</xdr:colOff>
      <xdr:row>96</xdr:row>
      <xdr:rowOff>109970</xdr:rowOff>
    </xdr:to>
    <xdr:cxnSp macro="">
      <xdr:nvCxnSpPr>
        <xdr:cNvPr id="243" name="直線コネクタ 242"/>
        <xdr:cNvCxnSpPr/>
      </xdr:nvCxnSpPr>
      <xdr:spPr>
        <a:xfrm flipV="1">
          <a:off x="1130300" y="16496195"/>
          <a:ext cx="889000" cy="7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87668</xdr:rowOff>
    </xdr:from>
    <xdr:to>
      <xdr:col>24</xdr:col>
      <xdr:colOff>114300</xdr:colOff>
      <xdr:row>96</xdr:row>
      <xdr:rowOff>17818</xdr:rowOff>
    </xdr:to>
    <xdr:sp macro="" textlink="">
      <xdr:nvSpPr>
        <xdr:cNvPr id="253" name="楕円 252"/>
        <xdr:cNvSpPr/>
      </xdr:nvSpPr>
      <xdr:spPr>
        <a:xfrm>
          <a:off x="4584700" y="163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66095</xdr:rowOff>
    </xdr:from>
    <xdr:ext cx="599010" cy="259045"/>
    <xdr:sp macro="" textlink="">
      <xdr:nvSpPr>
        <xdr:cNvPr id="254" name="扶助費該当値テキスト"/>
        <xdr:cNvSpPr txBox="1"/>
      </xdr:nvSpPr>
      <xdr:spPr>
        <a:xfrm>
          <a:off x="4686300" y="1635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160604</xdr:rowOff>
    </xdr:from>
    <xdr:to>
      <xdr:col>20</xdr:col>
      <xdr:colOff>38100</xdr:colOff>
      <xdr:row>96</xdr:row>
      <xdr:rowOff>90754</xdr:rowOff>
    </xdr:to>
    <xdr:sp macro="" textlink="">
      <xdr:nvSpPr>
        <xdr:cNvPr id="255" name="楕円 254"/>
        <xdr:cNvSpPr/>
      </xdr:nvSpPr>
      <xdr:spPr>
        <a:xfrm>
          <a:off x="3746500" y="164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81881</xdr:rowOff>
    </xdr:from>
    <xdr:ext cx="599010" cy="259045"/>
    <xdr:sp macro="" textlink="">
      <xdr:nvSpPr>
        <xdr:cNvPr id="256" name="テキスト ボックス 255"/>
        <xdr:cNvSpPr txBox="1"/>
      </xdr:nvSpPr>
      <xdr:spPr>
        <a:xfrm>
          <a:off x="3497795" y="1654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148895</xdr:rowOff>
    </xdr:from>
    <xdr:to>
      <xdr:col>15</xdr:col>
      <xdr:colOff>101600</xdr:colOff>
      <xdr:row>96</xdr:row>
      <xdr:rowOff>79045</xdr:rowOff>
    </xdr:to>
    <xdr:sp macro="" textlink="">
      <xdr:nvSpPr>
        <xdr:cNvPr id="257" name="楕円 256"/>
        <xdr:cNvSpPr/>
      </xdr:nvSpPr>
      <xdr:spPr>
        <a:xfrm>
          <a:off x="2857500" y="164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95572</xdr:rowOff>
    </xdr:from>
    <xdr:ext cx="599010" cy="259045"/>
    <xdr:sp macro="" textlink="">
      <xdr:nvSpPr>
        <xdr:cNvPr id="258" name="テキスト ボックス 257"/>
        <xdr:cNvSpPr txBox="1"/>
      </xdr:nvSpPr>
      <xdr:spPr>
        <a:xfrm>
          <a:off x="2608795" y="1621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157645</xdr:rowOff>
    </xdr:from>
    <xdr:to>
      <xdr:col>10</xdr:col>
      <xdr:colOff>165100</xdr:colOff>
      <xdr:row>96</xdr:row>
      <xdr:rowOff>87795</xdr:rowOff>
    </xdr:to>
    <xdr:sp macro="" textlink="">
      <xdr:nvSpPr>
        <xdr:cNvPr id="259" name="楕円 258"/>
        <xdr:cNvSpPr/>
      </xdr:nvSpPr>
      <xdr:spPr>
        <a:xfrm>
          <a:off x="1968500" y="164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104322</xdr:rowOff>
    </xdr:from>
    <xdr:ext cx="599010" cy="259045"/>
    <xdr:sp macro="" textlink="">
      <xdr:nvSpPr>
        <xdr:cNvPr id="260" name="テキスト ボックス 259"/>
        <xdr:cNvSpPr txBox="1"/>
      </xdr:nvSpPr>
      <xdr:spPr>
        <a:xfrm>
          <a:off x="1719795" y="1622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59170</xdr:rowOff>
    </xdr:from>
    <xdr:to>
      <xdr:col>6</xdr:col>
      <xdr:colOff>38100</xdr:colOff>
      <xdr:row>96</xdr:row>
      <xdr:rowOff>160770</xdr:rowOff>
    </xdr:to>
    <xdr:sp macro="" textlink="">
      <xdr:nvSpPr>
        <xdr:cNvPr id="261" name="楕円 260"/>
        <xdr:cNvSpPr/>
      </xdr:nvSpPr>
      <xdr:spPr>
        <a:xfrm>
          <a:off x="1079500" y="165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5847</xdr:rowOff>
    </xdr:from>
    <xdr:ext cx="534377" cy="259045"/>
    <xdr:sp macro="" textlink="">
      <xdr:nvSpPr>
        <xdr:cNvPr id="262" name="テキスト ボックス 261"/>
        <xdr:cNvSpPr txBox="1"/>
      </xdr:nvSpPr>
      <xdr:spPr>
        <a:xfrm>
          <a:off x="863111" y="162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127447</xdr:rowOff>
    </xdr:from>
    <xdr:to>
      <xdr:col>55</xdr:col>
      <xdr:colOff>0</xdr:colOff>
      <xdr:row>30</xdr:row>
      <xdr:rowOff>171155</xdr:rowOff>
    </xdr:to>
    <xdr:cxnSp macro="">
      <xdr:nvCxnSpPr>
        <xdr:cNvPr id="290" name="直線コネクタ 289"/>
        <xdr:cNvCxnSpPr/>
      </xdr:nvCxnSpPr>
      <xdr:spPr>
        <a:xfrm flipV="1">
          <a:off x="9639300" y="5270947"/>
          <a:ext cx="8382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171155</xdr:rowOff>
    </xdr:from>
    <xdr:to>
      <xdr:col>50</xdr:col>
      <xdr:colOff>114300</xdr:colOff>
      <xdr:row>31</xdr:row>
      <xdr:rowOff>6381</xdr:rowOff>
    </xdr:to>
    <xdr:cxnSp macro="">
      <xdr:nvCxnSpPr>
        <xdr:cNvPr id="293" name="直線コネクタ 292"/>
        <xdr:cNvCxnSpPr/>
      </xdr:nvCxnSpPr>
      <xdr:spPr>
        <a:xfrm flipV="1">
          <a:off x="8750300" y="5314655"/>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6381</xdr:rowOff>
    </xdr:from>
    <xdr:to>
      <xdr:col>45</xdr:col>
      <xdr:colOff>177800</xdr:colOff>
      <xdr:row>31</xdr:row>
      <xdr:rowOff>122303</xdr:rowOff>
    </xdr:to>
    <xdr:cxnSp macro="">
      <xdr:nvCxnSpPr>
        <xdr:cNvPr id="296" name="直線コネクタ 295"/>
        <xdr:cNvCxnSpPr/>
      </xdr:nvCxnSpPr>
      <xdr:spPr>
        <a:xfrm flipV="1">
          <a:off x="7861300" y="5321331"/>
          <a:ext cx="889000" cy="1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168453</xdr:rowOff>
    </xdr:from>
    <xdr:to>
      <xdr:col>46</xdr:col>
      <xdr:colOff>38100</xdr:colOff>
      <xdr:row>37</xdr:row>
      <xdr:rowOff>98603</xdr:rowOff>
    </xdr:to>
    <xdr:sp macro="" textlink="">
      <xdr:nvSpPr>
        <xdr:cNvPr id="297" name="フローチャート: 判断 296"/>
        <xdr:cNvSpPr/>
      </xdr:nvSpPr>
      <xdr:spPr>
        <a:xfrm>
          <a:off x="8699500" y="63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89730</xdr:rowOff>
    </xdr:from>
    <xdr:ext cx="534377" cy="259045"/>
    <xdr:sp macro="" textlink="">
      <xdr:nvSpPr>
        <xdr:cNvPr id="298" name="テキスト ボックス 297"/>
        <xdr:cNvSpPr txBox="1"/>
      </xdr:nvSpPr>
      <xdr:spPr>
        <a:xfrm>
          <a:off x="8483111" y="64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122303</xdr:rowOff>
    </xdr:from>
    <xdr:to>
      <xdr:col>41</xdr:col>
      <xdr:colOff>50800</xdr:colOff>
      <xdr:row>31</xdr:row>
      <xdr:rowOff>139174</xdr:rowOff>
    </xdr:to>
    <xdr:cxnSp macro="">
      <xdr:nvCxnSpPr>
        <xdr:cNvPr id="299" name="直線コネクタ 298"/>
        <xdr:cNvCxnSpPr/>
      </xdr:nvCxnSpPr>
      <xdr:spPr>
        <a:xfrm flipV="1">
          <a:off x="6972300" y="5437253"/>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166030</xdr:rowOff>
    </xdr:from>
    <xdr:to>
      <xdr:col>41</xdr:col>
      <xdr:colOff>101600</xdr:colOff>
      <xdr:row>37</xdr:row>
      <xdr:rowOff>96180</xdr:rowOff>
    </xdr:to>
    <xdr:sp macro="" textlink="">
      <xdr:nvSpPr>
        <xdr:cNvPr id="300" name="フローチャート: 判断 299"/>
        <xdr:cNvSpPr/>
      </xdr:nvSpPr>
      <xdr:spPr>
        <a:xfrm>
          <a:off x="7810500" y="633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87307</xdr:rowOff>
    </xdr:from>
    <xdr:ext cx="534377" cy="259045"/>
    <xdr:sp macro="" textlink="">
      <xdr:nvSpPr>
        <xdr:cNvPr id="301" name="テキスト ボックス 300"/>
        <xdr:cNvSpPr txBox="1"/>
      </xdr:nvSpPr>
      <xdr:spPr>
        <a:xfrm>
          <a:off x="7594111"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12045</xdr:rowOff>
    </xdr:from>
    <xdr:to>
      <xdr:col>36</xdr:col>
      <xdr:colOff>165100</xdr:colOff>
      <xdr:row>37</xdr:row>
      <xdr:rowOff>113645</xdr:rowOff>
    </xdr:to>
    <xdr:sp macro="" textlink="">
      <xdr:nvSpPr>
        <xdr:cNvPr id="302" name="フローチャート: 判断 301"/>
        <xdr:cNvSpPr/>
      </xdr:nvSpPr>
      <xdr:spPr>
        <a:xfrm>
          <a:off x="6921500" y="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104772</xdr:rowOff>
    </xdr:from>
    <xdr:ext cx="534377" cy="259045"/>
    <xdr:sp macro="" textlink="">
      <xdr:nvSpPr>
        <xdr:cNvPr id="303" name="テキスト ボックス 302"/>
        <xdr:cNvSpPr txBox="1"/>
      </xdr:nvSpPr>
      <xdr:spPr>
        <a:xfrm>
          <a:off x="6705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76647</xdr:rowOff>
    </xdr:from>
    <xdr:to>
      <xdr:col>55</xdr:col>
      <xdr:colOff>50800</xdr:colOff>
      <xdr:row>31</xdr:row>
      <xdr:rowOff>6797</xdr:rowOff>
    </xdr:to>
    <xdr:sp macro="" textlink="">
      <xdr:nvSpPr>
        <xdr:cNvPr id="309" name="楕円 308"/>
        <xdr:cNvSpPr/>
      </xdr:nvSpPr>
      <xdr:spPr>
        <a:xfrm>
          <a:off x="10426700" y="52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29674</xdr:rowOff>
    </xdr:from>
    <xdr:ext cx="534377" cy="259045"/>
    <xdr:sp macro="" textlink="">
      <xdr:nvSpPr>
        <xdr:cNvPr id="310" name="補助費等該当値テキスト"/>
        <xdr:cNvSpPr txBox="1"/>
      </xdr:nvSpPr>
      <xdr:spPr>
        <a:xfrm>
          <a:off x="10528300" y="51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120355</xdr:rowOff>
    </xdr:from>
    <xdr:to>
      <xdr:col>50</xdr:col>
      <xdr:colOff>165100</xdr:colOff>
      <xdr:row>31</xdr:row>
      <xdr:rowOff>50505</xdr:rowOff>
    </xdr:to>
    <xdr:sp macro="" textlink="">
      <xdr:nvSpPr>
        <xdr:cNvPr id="311" name="楕円 310"/>
        <xdr:cNvSpPr/>
      </xdr:nvSpPr>
      <xdr:spPr>
        <a:xfrm>
          <a:off x="9588500" y="52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67032</xdr:rowOff>
    </xdr:from>
    <xdr:ext cx="534377" cy="259045"/>
    <xdr:sp macro="" textlink="">
      <xdr:nvSpPr>
        <xdr:cNvPr id="312" name="テキスト ボックス 311"/>
        <xdr:cNvSpPr txBox="1"/>
      </xdr:nvSpPr>
      <xdr:spPr>
        <a:xfrm>
          <a:off x="9372111" y="503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127031</xdr:rowOff>
    </xdr:from>
    <xdr:to>
      <xdr:col>46</xdr:col>
      <xdr:colOff>38100</xdr:colOff>
      <xdr:row>31</xdr:row>
      <xdr:rowOff>57181</xdr:rowOff>
    </xdr:to>
    <xdr:sp macro="" textlink="">
      <xdr:nvSpPr>
        <xdr:cNvPr id="313" name="楕円 312"/>
        <xdr:cNvSpPr/>
      </xdr:nvSpPr>
      <xdr:spPr>
        <a:xfrm>
          <a:off x="8699500" y="52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73708</xdr:rowOff>
    </xdr:from>
    <xdr:ext cx="534377" cy="259045"/>
    <xdr:sp macro="" textlink="">
      <xdr:nvSpPr>
        <xdr:cNvPr id="314" name="テキスト ボックス 313"/>
        <xdr:cNvSpPr txBox="1"/>
      </xdr:nvSpPr>
      <xdr:spPr>
        <a:xfrm>
          <a:off x="8483111" y="50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71503</xdr:rowOff>
    </xdr:from>
    <xdr:to>
      <xdr:col>41</xdr:col>
      <xdr:colOff>101600</xdr:colOff>
      <xdr:row>32</xdr:row>
      <xdr:rowOff>1653</xdr:rowOff>
    </xdr:to>
    <xdr:sp macro="" textlink="">
      <xdr:nvSpPr>
        <xdr:cNvPr id="315" name="楕円 314"/>
        <xdr:cNvSpPr/>
      </xdr:nvSpPr>
      <xdr:spPr>
        <a:xfrm>
          <a:off x="7810500" y="53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18180</xdr:rowOff>
    </xdr:from>
    <xdr:ext cx="534377" cy="259045"/>
    <xdr:sp macro="" textlink="">
      <xdr:nvSpPr>
        <xdr:cNvPr id="316" name="テキスト ボックス 315"/>
        <xdr:cNvSpPr txBox="1"/>
      </xdr:nvSpPr>
      <xdr:spPr>
        <a:xfrm>
          <a:off x="7594111" y="51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88374</xdr:rowOff>
    </xdr:from>
    <xdr:to>
      <xdr:col>36</xdr:col>
      <xdr:colOff>165100</xdr:colOff>
      <xdr:row>32</xdr:row>
      <xdr:rowOff>18524</xdr:rowOff>
    </xdr:to>
    <xdr:sp macro="" textlink="">
      <xdr:nvSpPr>
        <xdr:cNvPr id="317" name="楕円 316"/>
        <xdr:cNvSpPr/>
      </xdr:nvSpPr>
      <xdr:spPr>
        <a:xfrm>
          <a:off x="6921500" y="54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35051</xdr:rowOff>
    </xdr:from>
    <xdr:ext cx="534377" cy="259045"/>
    <xdr:sp macro="" textlink="">
      <xdr:nvSpPr>
        <xdr:cNvPr id="318" name="テキスト ボックス 317"/>
        <xdr:cNvSpPr txBox="1"/>
      </xdr:nvSpPr>
      <xdr:spPr>
        <a:xfrm>
          <a:off x="6705111" y="517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154755</xdr:rowOff>
    </xdr:from>
    <xdr:to>
      <xdr:col>55</xdr:col>
      <xdr:colOff>0</xdr:colOff>
      <xdr:row>56</xdr:row>
      <xdr:rowOff>238</xdr:rowOff>
    </xdr:to>
    <xdr:cxnSp macro="">
      <xdr:nvCxnSpPr>
        <xdr:cNvPr id="350" name="直線コネクタ 349"/>
        <xdr:cNvCxnSpPr/>
      </xdr:nvCxnSpPr>
      <xdr:spPr>
        <a:xfrm flipV="1">
          <a:off x="9639300" y="9241605"/>
          <a:ext cx="838200" cy="35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112921</xdr:rowOff>
    </xdr:from>
    <xdr:to>
      <xdr:col>50</xdr:col>
      <xdr:colOff>114300</xdr:colOff>
      <xdr:row>56</xdr:row>
      <xdr:rowOff>238</xdr:rowOff>
    </xdr:to>
    <xdr:cxnSp macro="">
      <xdr:nvCxnSpPr>
        <xdr:cNvPr id="353" name="直線コネクタ 352"/>
        <xdr:cNvCxnSpPr/>
      </xdr:nvCxnSpPr>
      <xdr:spPr>
        <a:xfrm>
          <a:off x="8750300" y="9371221"/>
          <a:ext cx="889000" cy="2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112921</xdr:rowOff>
    </xdr:from>
    <xdr:to>
      <xdr:col>45</xdr:col>
      <xdr:colOff>177800</xdr:colOff>
      <xdr:row>56</xdr:row>
      <xdr:rowOff>153400</xdr:rowOff>
    </xdr:to>
    <xdr:cxnSp macro="">
      <xdr:nvCxnSpPr>
        <xdr:cNvPr id="356" name="直線コネクタ 355"/>
        <xdr:cNvCxnSpPr/>
      </xdr:nvCxnSpPr>
      <xdr:spPr>
        <a:xfrm flipV="1">
          <a:off x="7861300" y="9371221"/>
          <a:ext cx="889000" cy="38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7" name="フローチャート: 判断 356"/>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68535</xdr:rowOff>
    </xdr:from>
    <xdr:ext cx="534377" cy="259045"/>
    <xdr:sp macro="" textlink="">
      <xdr:nvSpPr>
        <xdr:cNvPr id="358" name="テキスト ボックス 357"/>
        <xdr:cNvSpPr txBox="1"/>
      </xdr:nvSpPr>
      <xdr:spPr>
        <a:xfrm>
          <a:off x="8483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153400</xdr:rowOff>
    </xdr:from>
    <xdr:to>
      <xdr:col>41</xdr:col>
      <xdr:colOff>50800</xdr:colOff>
      <xdr:row>57</xdr:row>
      <xdr:rowOff>95793</xdr:rowOff>
    </xdr:to>
    <xdr:cxnSp macro="">
      <xdr:nvCxnSpPr>
        <xdr:cNvPr id="359" name="直線コネクタ 358"/>
        <xdr:cNvCxnSpPr/>
      </xdr:nvCxnSpPr>
      <xdr:spPr>
        <a:xfrm flipV="1">
          <a:off x="6972300" y="9754600"/>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0" name="フローチャート: 判断 359"/>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114990</xdr:rowOff>
    </xdr:from>
    <xdr:ext cx="534377" cy="259045"/>
    <xdr:sp macro="" textlink="">
      <xdr:nvSpPr>
        <xdr:cNvPr id="361" name="テキスト ボックス 360"/>
        <xdr:cNvSpPr txBox="1"/>
      </xdr:nvSpPr>
      <xdr:spPr>
        <a:xfrm>
          <a:off x="7594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2" name="フローチャート: 判断 361"/>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124503</xdr:rowOff>
    </xdr:from>
    <xdr:ext cx="534377" cy="259045"/>
    <xdr:sp macro="" textlink="">
      <xdr:nvSpPr>
        <xdr:cNvPr id="363" name="テキスト ボックス 362"/>
        <xdr:cNvSpPr txBox="1"/>
      </xdr:nvSpPr>
      <xdr:spPr>
        <a:xfrm>
          <a:off x="6705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103955</xdr:rowOff>
    </xdr:from>
    <xdr:to>
      <xdr:col>55</xdr:col>
      <xdr:colOff>50800</xdr:colOff>
      <xdr:row>54</xdr:row>
      <xdr:rowOff>34105</xdr:rowOff>
    </xdr:to>
    <xdr:sp macro="" textlink="">
      <xdr:nvSpPr>
        <xdr:cNvPr id="369" name="楕円 368"/>
        <xdr:cNvSpPr/>
      </xdr:nvSpPr>
      <xdr:spPr>
        <a:xfrm>
          <a:off x="10426700" y="9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126832</xdr:rowOff>
    </xdr:from>
    <xdr:ext cx="534377" cy="259045"/>
    <xdr:sp macro="" textlink="">
      <xdr:nvSpPr>
        <xdr:cNvPr id="370" name="普通建設事業費該当値テキスト"/>
        <xdr:cNvSpPr txBox="1"/>
      </xdr:nvSpPr>
      <xdr:spPr>
        <a:xfrm>
          <a:off x="10528300" y="90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120888</xdr:rowOff>
    </xdr:from>
    <xdr:to>
      <xdr:col>50</xdr:col>
      <xdr:colOff>165100</xdr:colOff>
      <xdr:row>56</xdr:row>
      <xdr:rowOff>51038</xdr:rowOff>
    </xdr:to>
    <xdr:sp macro="" textlink="">
      <xdr:nvSpPr>
        <xdr:cNvPr id="371" name="楕円 370"/>
        <xdr:cNvSpPr/>
      </xdr:nvSpPr>
      <xdr:spPr>
        <a:xfrm>
          <a:off x="9588500" y="9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67565</xdr:rowOff>
    </xdr:from>
    <xdr:ext cx="534377" cy="259045"/>
    <xdr:sp macro="" textlink="">
      <xdr:nvSpPr>
        <xdr:cNvPr id="372" name="テキスト ボックス 371"/>
        <xdr:cNvSpPr txBox="1"/>
      </xdr:nvSpPr>
      <xdr:spPr>
        <a:xfrm>
          <a:off x="9372111" y="93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62121</xdr:rowOff>
    </xdr:from>
    <xdr:to>
      <xdr:col>46</xdr:col>
      <xdr:colOff>38100</xdr:colOff>
      <xdr:row>54</xdr:row>
      <xdr:rowOff>163721</xdr:rowOff>
    </xdr:to>
    <xdr:sp macro="" textlink="">
      <xdr:nvSpPr>
        <xdr:cNvPr id="373" name="楕円 372"/>
        <xdr:cNvSpPr/>
      </xdr:nvSpPr>
      <xdr:spPr>
        <a:xfrm>
          <a:off x="8699500" y="93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8798</xdr:rowOff>
    </xdr:from>
    <xdr:ext cx="534377" cy="259045"/>
    <xdr:sp macro="" textlink="">
      <xdr:nvSpPr>
        <xdr:cNvPr id="374" name="テキスト ボックス 373"/>
        <xdr:cNvSpPr txBox="1"/>
      </xdr:nvSpPr>
      <xdr:spPr>
        <a:xfrm>
          <a:off x="8483111" y="90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102600</xdr:rowOff>
    </xdr:from>
    <xdr:to>
      <xdr:col>41</xdr:col>
      <xdr:colOff>101600</xdr:colOff>
      <xdr:row>57</xdr:row>
      <xdr:rowOff>32750</xdr:rowOff>
    </xdr:to>
    <xdr:sp macro="" textlink="">
      <xdr:nvSpPr>
        <xdr:cNvPr id="375" name="楕円 374"/>
        <xdr:cNvSpPr/>
      </xdr:nvSpPr>
      <xdr:spPr>
        <a:xfrm>
          <a:off x="7810500" y="9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49277</xdr:rowOff>
    </xdr:from>
    <xdr:ext cx="534377" cy="259045"/>
    <xdr:sp macro="" textlink="">
      <xdr:nvSpPr>
        <xdr:cNvPr id="376" name="テキスト ボックス 375"/>
        <xdr:cNvSpPr txBox="1"/>
      </xdr:nvSpPr>
      <xdr:spPr>
        <a:xfrm>
          <a:off x="7594111" y="94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44993</xdr:rowOff>
    </xdr:from>
    <xdr:to>
      <xdr:col>36</xdr:col>
      <xdr:colOff>165100</xdr:colOff>
      <xdr:row>57</xdr:row>
      <xdr:rowOff>146593</xdr:rowOff>
    </xdr:to>
    <xdr:sp macro="" textlink="">
      <xdr:nvSpPr>
        <xdr:cNvPr id="377" name="楕円 376"/>
        <xdr:cNvSpPr/>
      </xdr:nvSpPr>
      <xdr:spPr>
        <a:xfrm>
          <a:off x="6921500" y="98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137720</xdr:rowOff>
    </xdr:from>
    <xdr:ext cx="534377" cy="259045"/>
    <xdr:sp macro="" textlink="">
      <xdr:nvSpPr>
        <xdr:cNvPr id="378" name="テキスト ボックス 377"/>
        <xdr:cNvSpPr txBox="1"/>
      </xdr:nvSpPr>
      <xdr:spPr>
        <a:xfrm>
          <a:off x="6705111" y="99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16191</xdr:rowOff>
    </xdr:from>
    <xdr:to>
      <xdr:col>55</xdr:col>
      <xdr:colOff>0</xdr:colOff>
      <xdr:row>77</xdr:row>
      <xdr:rowOff>120073</xdr:rowOff>
    </xdr:to>
    <xdr:cxnSp macro="">
      <xdr:nvCxnSpPr>
        <xdr:cNvPr id="409" name="直線コネクタ 408"/>
        <xdr:cNvCxnSpPr/>
      </xdr:nvCxnSpPr>
      <xdr:spPr>
        <a:xfrm flipV="1">
          <a:off x="9639300" y="13046391"/>
          <a:ext cx="838200" cy="27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120073</xdr:rowOff>
    </xdr:from>
    <xdr:to>
      <xdr:col>50</xdr:col>
      <xdr:colOff>114300</xdr:colOff>
      <xdr:row>78</xdr:row>
      <xdr:rowOff>111420</xdr:rowOff>
    </xdr:to>
    <xdr:cxnSp macro="">
      <xdr:nvCxnSpPr>
        <xdr:cNvPr id="412" name="直線コネクタ 411"/>
        <xdr:cNvCxnSpPr/>
      </xdr:nvCxnSpPr>
      <xdr:spPr>
        <a:xfrm flipV="1">
          <a:off x="8750300" y="13321723"/>
          <a:ext cx="889000" cy="16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76966</xdr:rowOff>
    </xdr:from>
    <xdr:to>
      <xdr:col>45</xdr:col>
      <xdr:colOff>177800</xdr:colOff>
      <xdr:row>78</xdr:row>
      <xdr:rowOff>111420</xdr:rowOff>
    </xdr:to>
    <xdr:cxnSp macro="">
      <xdr:nvCxnSpPr>
        <xdr:cNvPr id="415" name="直線コネクタ 414"/>
        <xdr:cNvCxnSpPr/>
      </xdr:nvCxnSpPr>
      <xdr:spPr>
        <a:xfrm>
          <a:off x="7861300" y="13278616"/>
          <a:ext cx="889000" cy="2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6" name="フローチャート: 判断 415"/>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90049</xdr:rowOff>
    </xdr:from>
    <xdr:ext cx="534377" cy="259045"/>
    <xdr:sp macro="" textlink="">
      <xdr:nvSpPr>
        <xdr:cNvPr id="417" name="テキスト ボックス 416"/>
        <xdr:cNvSpPr txBox="1"/>
      </xdr:nvSpPr>
      <xdr:spPr>
        <a:xfrm>
          <a:off x="8483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76966</xdr:rowOff>
    </xdr:from>
    <xdr:to>
      <xdr:col>41</xdr:col>
      <xdr:colOff>50800</xdr:colOff>
      <xdr:row>77</xdr:row>
      <xdr:rowOff>130752</xdr:rowOff>
    </xdr:to>
    <xdr:cxnSp macro="">
      <xdr:nvCxnSpPr>
        <xdr:cNvPr id="418" name="直線コネクタ 417"/>
        <xdr:cNvCxnSpPr/>
      </xdr:nvCxnSpPr>
      <xdr:spPr>
        <a:xfrm flipV="1">
          <a:off x="6972300" y="13278616"/>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19" name="フローチャート: 判断 418"/>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90866</xdr:rowOff>
    </xdr:from>
    <xdr:ext cx="534377" cy="259045"/>
    <xdr:sp macro="" textlink="">
      <xdr:nvSpPr>
        <xdr:cNvPr id="420" name="テキスト ボックス 419"/>
        <xdr:cNvSpPr txBox="1"/>
      </xdr:nvSpPr>
      <xdr:spPr>
        <a:xfrm>
          <a:off x="7594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1" name="フローチャート: 判断 420"/>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141125</xdr:rowOff>
    </xdr:from>
    <xdr:ext cx="534377" cy="259045"/>
    <xdr:sp macro="" textlink="">
      <xdr:nvSpPr>
        <xdr:cNvPr id="422" name="テキスト ボックス 421"/>
        <xdr:cNvSpPr txBox="1"/>
      </xdr:nvSpPr>
      <xdr:spPr>
        <a:xfrm>
          <a:off x="6705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136840</xdr:rowOff>
    </xdr:from>
    <xdr:to>
      <xdr:col>55</xdr:col>
      <xdr:colOff>50800</xdr:colOff>
      <xdr:row>76</xdr:row>
      <xdr:rowOff>66991</xdr:rowOff>
    </xdr:to>
    <xdr:sp macro="" textlink="">
      <xdr:nvSpPr>
        <xdr:cNvPr id="428" name="楕円 427"/>
        <xdr:cNvSpPr/>
      </xdr:nvSpPr>
      <xdr:spPr>
        <a:xfrm>
          <a:off x="10426700" y="12995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159717</xdr:rowOff>
    </xdr:from>
    <xdr:ext cx="534377" cy="259045"/>
    <xdr:sp macro="" textlink="">
      <xdr:nvSpPr>
        <xdr:cNvPr id="429" name="普通建設事業費 （ うち新規整備　）該当値テキスト"/>
        <xdr:cNvSpPr txBox="1"/>
      </xdr:nvSpPr>
      <xdr:spPr>
        <a:xfrm>
          <a:off x="10528300" y="1284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69273</xdr:rowOff>
    </xdr:from>
    <xdr:to>
      <xdr:col>50</xdr:col>
      <xdr:colOff>165100</xdr:colOff>
      <xdr:row>77</xdr:row>
      <xdr:rowOff>170873</xdr:rowOff>
    </xdr:to>
    <xdr:sp macro="" textlink="">
      <xdr:nvSpPr>
        <xdr:cNvPr id="430" name="楕円 429"/>
        <xdr:cNvSpPr/>
      </xdr:nvSpPr>
      <xdr:spPr>
        <a:xfrm>
          <a:off x="9588500" y="13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162000</xdr:rowOff>
    </xdr:from>
    <xdr:ext cx="469744" cy="259045"/>
    <xdr:sp macro="" textlink="">
      <xdr:nvSpPr>
        <xdr:cNvPr id="431" name="テキスト ボックス 430"/>
        <xdr:cNvSpPr txBox="1"/>
      </xdr:nvSpPr>
      <xdr:spPr>
        <a:xfrm>
          <a:off x="9404428" y="133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60620</xdr:rowOff>
    </xdr:from>
    <xdr:to>
      <xdr:col>46</xdr:col>
      <xdr:colOff>38100</xdr:colOff>
      <xdr:row>78</xdr:row>
      <xdr:rowOff>162220</xdr:rowOff>
    </xdr:to>
    <xdr:sp macro="" textlink="">
      <xdr:nvSpPr>
        <xdr:cNvPr id="432" name="楕円 431"/>
        <xdr:cNvSpPr/>
      </xdr:nvSpPr>
      <xdr:spPr>
        <a:xfrm>
          <a:off x="8699500" y="13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153347</xdr:rowOff>
    </xdr:from>
    <xdr:ext cx="469744" cy="259045"/>
    <xdr:sp macro="" textlink="">
      <xdr:nvSpPr>
        <xdr:cNvPr id="433" name="テキスト ボックス 432"/>
        <xdr:cNvSpPr txBox="1"/>
      </xdr:nvSpPr>
      <xdr:spPr>
        <a:xfrm>
          <a:off x="8515428" y="135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26166</xdr:rowOff>
    </xdr:from>
    <xdr:to>
      <xdr:col>41</xdr:col>
      <xdr:colOff>101600</xdr:colOff>
      <xdr:row>77</xdr:row>
      <xdr:rowOff>127766</xdr:rowOff>
    </xdr:to>
    <xdr:sp macro="" textlink="">
      <xdr:nvSpPr>
        <xdr:cNvPr id="434" name="楕円 433"/>
        <xdr:cNvSpPr/>
      </xdr:nvSpPr>
      <xdr:spPr>
        <a:xfrm>
          <a:off x="7810500" y="132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118893</xdr:rowOff>
    </xdr:from>
    <xdr:ext cx="534377" cy="259045"/>
    <xdr:sp macro="" textlink="">
      <xdr:nvSpPr>
        <xdr:cNvPr id="435" name="テキスト ボックス 434"/>
        <xdr:cNvSpPr txBox="1"/>
      </xdr:nvSpPr>
      <xdr:spPr>
        <a:xfrm>
          <a:off x="7594111" y="133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79952</xdr:rowOff>
    </xdr:from>
    <xdr:to>
      <xdr:col>36</xdr:col>
      <xdr:colOff>165100</xdr:colOff>
      <xdr:row>78</xdr:row>
      <xdr:rowOff>10102</xdr:rowOff>
    </xdr:to>
    <xdr:sp macro="" textlink="">
      <xdr:nvSpPr>
        <xdr:cNvPr id="436" name="楕円 435"/>
        <xdr:cNvSpPr/>
      </xdr:nvSpPr>
      <xdr:spPr>
        <a:xfrm>
          <a:off x="6921500" y="132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1229</xdr:rowOff>
    </xdr:from>
    <xdr:ext cx="469744" cy="259045"/>
    <xdr:sp macro="" textlink="">
      <xdr:nvSpPr>
        <xdr:cNvPr id="437" name="テキスト ボックス 436"/>
        <xdr:cNvSpPr txBox="1"/>
      </xdr:nvSpPr>
      <xdr:spPr>
        <a:xfrm>
          <a:off x="6737428" y="133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54414</xdr:rowOff>
    </xdr:from>
    <xdr:to>
      <xdr:col>55</xdr:col>
      <xdr:colOff>0</xdr:colOff>
      <xdr:row>94</xdr:row>
      <xdr:rowOff>135680</xdr:rowOff>
    </xdr:to>
    <xdr:cxnSp macro="">
      <xdr:nvCxnSpPr>
        <xdr:cNvPr id="466" name="直線コネクタ 465"/>
        <xdr:cNvCxnSpPr/>
      </xdr:nvCxnSpPr>
      <xdr:spPr>
        <a:xfrm flipV="1">
          <a:off x="9639300" y="15999264"/>
          <a:ext cx="838200" cy="25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85846</xdr:rowOff>
    </xdr:from>
    <xdr:to>
      <xdr:col>50</xdr:col>
      <xdr:colOff>114300</xdr:colOff>
      <xdr:row>94</xdr:row>
      <xdr:rowOff>135680</xdr:rowOff>
    </xdr:to>
    <xdr:cxnSp macro="">
      <xdr:nvCxnSpPr>
        <xdr:cNvPr id="469" name="直線コネクタ 468"/>
        <xdr:cNvCxnSpPr/>
      </xdr:nvCxnSpPr>
      <xdr:spPr>
        <a:xfrm>
          <a:off x="8750300" y="16030696"/>
          <a:ext cx="889000" cy="2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85846</xdr:rowOff>
    </xdr:from>
    <xdr:to>
      <xdr:col>45</xdr:col>
      <xdr:colOff>177800</xdr:colOff>
      <xdr:row>95</xdr:row>
      <xdr:rowOff>157207</xdr:rowOff>
    </xdr:to>
    <xdr:cxnSp macro="">
      <xdr:nvCxnSpPr>
        <xdr:cNvPr id="472" name="直線コネクタ 471"/>
        <xdr:cNvCxnSpPr/>
      </xdr:nvCxnSpPr>
      <xdr:spPr>
        <a:xfrm flipV="1">
          <a:off x="7861300" y="16030696"/>
          <a:ext cx="889000" cy="4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3" name="フローチャート: 判断 472"/>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74" name="テキスト ボックス 473"/>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157207</xdr:rowOff>
    </xdr:from>
    <xdr:to>
      <xdr:col>41</xdr:col>
      <xdr:colOff>50800</xdr:colOff>
      <xdr:row>96</xdr:row>
      <xdr:rowOff>108362</xdr:rowOff>
    </xdr:to>
    <xdr:cxnSp macro="">
      <xdr:nvCxnSpPr>
        <xdr:cNvPr id="475" name="直線コネクタ 474"/>
        <xdr:cNvCxnSpPr/>
      </xdr:nvCxnSpPr>
      <xdr:spPr>
        <a:xfrm flipV="1">
          <a:off x="6972300" y="16444957"/>
          <a:ext cx="889000" cy="1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6" name="フローチャート: 判断 475"/>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77" name="テキスト ボックス 476"/>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8" name="フローチャート: 判断 477"/>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79" name="テキスト ボックス 478"/>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3614</xdr:rowOff>
    </xdr:from>
    <xdr:to>
      <xdr:col>55</xdr:col>
      <xdr:colOff>50800</xdr:colOff>
      <xdr:row>93</xdr:row>
      <xdr:rowOff>105214</xdr:rowOff>
    </xdr:to>
    <xdr:sp macro="" textlink="">
      <xdr:nvSpPr>
        <xdr:cNvPr id="485" name="楕円 484"/>
        <xdr:cNvSpPr/>
      </xdr:nvSpPr>
      <xdr:spPr>
        <a:xfrm>
          <a:off x="10426700" y="159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26491</xdr:rowOff>
    </xdr:from>
    <xdr:ext cx="534377" cy="259045"/>
    <xdr:sp macro="" textlink="">
      <xdr:nvSpPr>
        <xdr:cNvPr id="486" name="普通建設事業費 （ うち更新整備　）該当値テキスト"/>
        <xdr:cNvSpPr txBox="1"/>
      </xdr:nvSpPr>
      <xdr:spPr>
        <a:xfrm>
          <a:off x="10528300" y="157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84880</xdr:rowOff>
    </xdr:from>
    <xdr:to>
      <xdr:col>50</xdr:col>
      <xdr:colOff>165100</xdr:colOff>
      <xdr:row>95</xdr:row>
      <xdr:rowOff>15030</xdr:rowOff>
    </xdr:to>
    <xdr:sp macro="" textlink="">
      <xdr:nvSpPr>
        <xdr:cNvPr id="487" name="楕円 486"/>
        <xdr:cNvSpPr/>
      </xdr:nvSpPr>
      <xdr:spPr>
        <a:xfrm>
          <a:off x="9588500" y="162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31557</xdr:rowOff>
    </xdr:from>
    <xdr:ext cx="534377" cy="259045"/>
    <xdr:sp macro="" textlink="">
      <xdr:nvSpPr>
        <xdr:cNvPr id="488" name="テキスト ボックス 487"/>
        <xdr:cNvSpPr txBox="1"/>
      </xdr:nvSpPr>
      <xdr:spPr>
        <a:xfrm>
          <a:off x="9372111" y="159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35046</xdr:rowOff>
    </xdr:from>
    <xdr:to>
      <xdr:col>46</xdr:col>
      <xdr:colOff>38100</xdr:colOff>
      <xdr:row>93</xdr:row>
      <xdr:rowOff>136646</xdr:rowOff>
    </xdr:to>
    <xdr:sp macro="" textlink="">
      <xdr:nvSpPr>
        <xdr:cNvPr id="489" name="楕円 488"/>
        <xdr:cNvSpPr/>
      </xdr:nvSpPr>
      <xdr:spPr>
        <a:xfrm>
          <a:off x="8699500" y="159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153173</xdr:rowOff>
    </xdr:from>
    <xdr:ext cx="534377" cy="259045"/>
    <xdr:sp macro="" textlink="">
      <xdr:nvSpPr>
        <xdr:cNvPr id="490" name="テキスト ボックス 489"/>
        <xdr:cNvSpPr txBox="1"/>
      </xdr:nvSpPr>
      <xdr:spPr>
        <a:xfrm>
          <a:off x="8483111" y="157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106407</xdr:rowOff>
    </xdr:from>
    <xdr:to>
      <xdr:col>41</xdr:col>
      <xdr:colOff>101600</xdr:colOff>
      <xdr:row>96</xdr:row>
      <xdr:rowOff>36557</xdr:rowOff>
    </xdr:to>
    <xdr:sp macro="" textlink="">
      <xdr:nvSpPr>
        <xdr:cNvPr id="491" name="楕円 490"/>
        <xdr:cNvSpPr/>
      </xdr:nvSpPr>
      <xdr:spPr>
        <a:xfrm>
          <a:off x="7810500" y="163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53084</xdr:rowOff>
    </xdr:from>
    <xdr:ext cx="534377" cy="259045"/>
    <xdr:sp macro="" textlink="">
      <xdr:nvSpPr>
        <xdr:cNvPr id="492" name="テキスト ボックス 491"/>
        <xdr:cNvSpPr txBox="1"/>
      </xdr:nvSpPr>
      <xdr:spPr>
        <a:xfrm>
          <a:off x="7594111" y="161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57562</xdr:rowOff>
    </xdr:from>
    <xdr:to>
      <xdr:col>36</xdr:col>
      <xdr:colOff>165100</xdr:colOff>
      <xdr:row>96</xdr:row>
      <xdr:rowOff>159162</xdr:rowOff>
    </xdr:to>
    <xdr:sp macro="" textlink="">
      <xdr:nvSpPr>
        <xdr:cNvPr id="493" name="楕円 492"/>
        <xdr:cNvSpPr/>
      </xdr:nvSpPr>
      <xdr:spPr>
        <a:xfrm>
          <a:off x="6921500" y="165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4239</xdr:rowOff>
    </xdr:from>
    <xdr:ext cx="534377" cy="259045"/>
    <xdr:sp macro="" textlink="">
      <xdr:nvSpPr>
        <xdr:cNvPr id="494" name="テキスト ボックス 493"/>
        <xdr:cNvSpPr txBox="1"/>
      </xdr:nvSpPr>
      <xdr:spPr>
        <a:xfrm>
          <a:off x="6705111" y="162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73340</xdr:rowOff>
    </xdr:from>
    <xdr:to>
      <xdr:col>85</xdr:col>
      <xdr:colOff>127000</xdr:colOff>
      <xdr:row>38</xdr:row>
      <xdr:rowOff>105116</xdr:rowOff>
    </xdr:to>
    <xdr:cxnSp macro="">
      <xdr:nvCxnSpPr>
        <xdr:cNvPr id="525" name="直線コネクタ 524"/>
        <xdr:cNvCxnSpPr/>
      </xdr:nvCxnSpPr>
      <xdr:spPr>
        <a:xfrm>
          <a:off x="15481300" y="6588440"/>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6" name="災害復旧事業費平均値テキスト"/>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73340</xdr:rowOff>
    </xdr:from>
    <xdr:to>
      <xdr:col>81</xdr:col>
      <xdr:colOff>50800</xdr:colOff>
      <xdr:row>39</xdr:row>
      <xdr:rowOff>29907</xdr:rowOff>
    </xdr:to>
    <xdr:cxnSp macro="">
      <xdr:nvCxnSpPr>
        <xdr:cNvPr id="528" name="直線コネクタ 527"/>
        <xdr:cNvCxnSpPr/>
      </xdr:nvCxnSpPr>
      <xdr:spPr>
        <a:xfrm flipV="1">
          <a:off x="14592300" y="658844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30" name="テキスト ボックス 529"/>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29907</xdr:rowOff>
    </xdr:from>
    <xdr:to>
      <xdr:col>76</xdr:col>
      <xdr:colOff>114300</xdr:colOff>
      <xdr:row>39</xdr:row>
      <xdr:rowOff>84510</xdr:rowOff>
    </xdr:to>
    <xdr:cxnSp macro="">
      <xdr:nvCxnSpPr>
        <xdr:cNvPr id="531" name="直線コネクタ 530"/>
        <xdr:cNvCxnSpPr/>
      </xdr:nvCxnSpPr>
      <xdr:spPr>
        <a:xfrm flipV="1">
          <a:off x="13703300" y="6716457"/>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2" name="フローチャート: 判断 531"/>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132184</xdr:rowOff>
    </xdr:from>
    <xdr:ext cx="378565" cy="259045"/>
    <xdr:sp macro="" textlink="">
      <xdr:nvSpPr>
        <xdr:cNvPr id="533" name="テキスト ボックス 532"/>
        <xdr:cNvSpPr txBox="1"/>
      </xdr:nvSpPr>
      <xdr:spPr>
        <a:xfrm>
          <a:off x="14403017" y="6818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76345</xdr:rowOff>
    </xdr:from>
    <xdr:to>
      <xdr:col>71</xdr:col>
      <xdr:colOff>177800</xdr:colOff>
      <xdr:row>39</xdr:row>
      <xdr:rowOff>84510</xdr:rowOff>
    </xdr:to>
    <xdr:cxnSp macro="">
      <xdr:nvCxnSpPr>
        <xdr:cNvPr id="534" name="直線コネクタ 533"/>
        <xdr:cNvCxnSpPr/>
      </xdr:nvCxnSpPr>
      <xdr:spPr>
        <a:xfrm>
          <a:off x="12814300" y="676289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5" name="フローチャート: 判断 534"/>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137376</xdr:rowOff>
    </xdr:from>
    <xdr:ext cx="378565" cy="259045"/>
    <xdr:sp macro="" textlink="">
      <xdr:nvSpPr>
        <xdr:cNvPr id="536" name="テキスト ボックス 535"/>
        <xdr:cNvSpPr txBox="1"/>
      </xdr:nvSpPr>
      <xdr:spPr>
        <a:xfrm>
          <a:off x="13514017" y="682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7" name="フローチャート: 判断 536"/>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130845</xdr:rowOff>
    </xdr:from>
    <xdr:ext cx="378565" cy="259045"/>
    <xdr:sp macro="" textlink="">
      <xdr:nvSpPr>
        <xdr:cNvPr id="538" name="テキスト ボックス 537"/>
        <xdr:cNvSpPr txBox="1"/>
      </xdr:nvSpPr>
      <xdr:spPr>
        <a:xfrm>
          <a:off x="12625017" y="681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54316</xdr:rowOff>
    </xdr:from>
    <xdr:to>
      <xdr:col>85</xdr:col>
      <xdr:colOff>177800</xdr:colOff>
      <xdr:row>38</xdr:row>
      <xdr:rowOff>155916</xdr:rowOff>
    </xdr:to>
    <xdr:sp macro="" textlink="">
      <xdr:nvSpPr>
        <xdr:cNvPr id="544" name="楕円 543"/>
        <xdr:cNvSpPr/>
      </xdr:nvSpPr>
      <xdr:spPr>
        <a:xfrm>
          <a:off x="16268700" y="65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77193</xdr:rowOff>
    </xdr:from>
    <xdr:ext cx="469744" cy="259045"/>
    <xdr:sp macro="" textlink="">
      <xdr:nvSpPr>
        <xdr:cNvPr id="545" name="災害復旧事業費該当値テキスト"/>
        <xdr:cNvSpPr txBox="1"/>
      </xdr:nvSpPr>
      <xdr:spPr>
        <a:xfrm>
          <a:off x="16370300" y="642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22540</xdr:rowOff>
    </xdr:from>
    <xdr:to>
      <xdr:col>81</xdr:col>
      <xdr:colOff>101600</xdr:colOff>
      <xdr:row>38</xdr:row>
      <xdr:rowOff>124140</xdr:rowOff>
    </xdr:to>
    <xdr:sp macro="" textlink="">
      <xdr:nvSpPr>
        <xdr:cNvPr id="546" name="楕円 545"/>
        <xdr:cNvSpPr/>
      </xdr:nvSpPr>
      <xdr:spPr>
        <a:xfrm>
          <a:off x="15430500" y="65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140668</xdr:rowOff>
    </xdr:from>
    <xdr:ext cx="469744" cy="259045"/>
    <xdr:sp macro="" textlink="">
      <xdr:nvSpPr>
        <xdr:cNvPr id="547" name="テキスト ボックス 546"/>
        <xdr:cNvSpPr txBox="1"/>
      </xdr:nvSpPr>
      <xdr:spPr>
        <a:xfrm>
          <a:off x="15246428" y="631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150557</xdr:rowOff>
    </xdr:from>
    <xdr:to>
      <xdr:col>76</xdr:col>
      <xdr:colOff>165100</xdr:colOff>
      <xdr:row>39</xdr:row>
      <xdr:rowOff>80707</xdr:rowOff>
    </xdr:to>
    <xdr:sp macro="" textlink="">
      <xdr:nvSpPr>
        <xdr:cNvPr id="548" name="楕円 547"/>
        <xdr:cNvSpPr/>
      </xdr:nvSpPr>
      <xdr:spPr>
        <a:xfrm>
          <a:off x="14541500" y="66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97234</xdr:rowOff>
    </xdr:from>
    <xdr:ext cx="469744" cy="259045"/>
    <xdr:sp macro="" textlink="">
      <xdr:nvSpPr>
        <xdr:cNvPr id="549" name="テキスト ボックス 548"/>
        <xdr:cNvSpPr txBox="1"/>
      </xdr:nvSpPr>
      <xdr:spPr>
        <a:xfrm>
          <a:off x="14357428" y="6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33710</xdr:rowOff>
    </xdr:from>
    <xdr:to>
      <xdr:col>72</xdr:col>
      <xdr:colOff>38100</xdr:colOff>
      <xdr:row>39</xdr:row>
      <xdr:rowOff>135310</xdr:rowOff>
    </xdr:to>
    <xdr:sp macro="" textlink="">
      <xdr:nvSpPr>
        <xdr:cNvPr id="550" name="楕円 549"/>
        <xdr:cNvSpPr/>
      </xdr:nvSpPr>
      <xdr:spPr>
        <a:xfrm>
          <a:off x="13652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151837</xdr:rowOff>
    </xdr:from>
    <xdr:ext cx="378565" cy="259045"/>
    <xdr:sp macro="" textlink="">
      <xdr:nvSpPr>
        <xdr:cNvPr id="551" name="テキスト ボックス 550"/>
        <xdr:cNvSpPr txBox="1"/>
      </xdr:nvSpPr>
      <xdr:spPr>
        <a:xfrm>
          <a:off x="13514017" y="6495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25545</xdr:rowOff>
    </xdr:from>
    <xdr:to>
      <xdr:col>67</xdr:col>
      <xdr:colOff>101600</xdr:colOff>
      <xdr:row>39</xdr:row>
      <xdr:rowOff>127145</xdr:rowOff>
    </xdr:to>
    <xdr:sp macro="" textlink="">
      <xdr:nvSpPr>
        <xdr:cNvPr id="552" name="楕円 551"/>
        <xdr:cNvSpPr/>
      </xdr:nvSpPr>
      <xdr:spPr>
        <a:xfrm>
          <a:off x="12763500" y="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143672</xdr:rowOff>
    </xdr:from>
    <xdr:ext cx="378565" cy="259045"/>
    <xdr:sp macro="" textlink="">
      <xdr:nvSpPr>
        <xdr:cNvPr id="553" name="テキスト ボックス 552"/>
        <xdr:cNvSpPr txBox="1"/>
      </xdr:nvSpPr>
      <xdr:spPr>
        <a:xfrm>
          <a:off x="12625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151416</xdr:rowOff>
    </xdr:from>
    <xdr:to>
      <xdr:col>85</xdr:col>
      <xdr:colOff>127000</xdr:colOff>
      <xdr:row>72</xdr:row>
      <xdr:rowOff>157445</xdr:rowOff>
    </xdr:to>
    <xdr:cxnSp macro="">
      <xdr:nvCxnSpPr>
        <xdr:cNvPr id="636" name="直線コネクタ 635"/>
        <xdr:cNvCxnSpPr/>
      </xdr:nvCxnSpPr>
      <xdr:spPr>
        <a:xfrm>
          <a:off x="15481300" y="12495816"/>
          <a:ext cx="8382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109325</xdr:rowOff>
    </xdr:from>
    <xdr:to>
      <xdr:col>81</xdr:col>
      <xdr:colOff>50800</xdr:colOff>
      <xdr:row>72</xdr:row>
      <xdr:rowOff>151416</xdr:rowOff>
    </xdr:to>
    <xdr:cxnSp macro="">
      <xdr:nvCxnSpPr>
        <xdr:cNvPr id="639" name="直線コネクタ 638"/>
        <xdr:cNvCxnSpPr/>
      </xdr:nvCxnSpPr>
      <xdr:spPr>
        <a:xfrm>
          <a:off x="14592300" y="12453725"/>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109325</xdr:rowOff>
    </xdr:from>
    <xdr:to>
      <xdr:col>76</xdr:col>
      <xdr:colOff>114300</xdr:colOff>
      <xdr:row>72</xdr:row>
      <xdr:rowOff>121412</xdr:rowOff>
    </xdr:to>
    <xdr:cxnSp macro="">
      <xdr:nvCxnSpPr>
        <xdr:cNvPr id="642" name="直線コネクタ 641"/>
        <xdr:cNvCxnSpPr/>
      </xdr:nvCxnSpPr>
      <xdr:spPr>
        <a:xfrm flipV="1">
          <a:off x="13703300" y="12453725"/>
          <a:ext cx="889000" cy="1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3" name="フローチャート: 判断 642"/>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84501</xdr:rowOff>
    </xdr:from>
    <xdr:ext cx="534377" cy="259045"/>
    <xdr:sp macro="" textlink="">
      <xdr:nvSpPr>
        <xdr:cNvPr id="644" name="テキスト ボックス 643"/>
        <xdr:cNvSpPr txBox="1"/>
      </xdr:nvSpPr>
      <xdr:spPr>
        <a:xfrm>
          <a:off x="14325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46117</xdr:rowOff>
    </xdr:from>
    <xdr:to>
      <xdr:col>71</xdr:col>
      <xdr:colOff>177800</xdr:colOff>
      <xdr:row>72</xdr:row>
      <xdr:rowOff>121412</xdr:rowOff>
    </xdr:to>
    <xdr:cxnSp macro="">
      <xdr:nvCxnSpPr>
        <xdr:cNvPr id="645" name="直線コネクタ 644"/>
        <xdr:cNvCxnSpPr/>
      </xdr:nvCxnSpPr>
      <xdr:spPr>
        <a:xfrm>
          <a:off x="12814300" y="12390517"/>
          <a:ext cx="889000" cy="7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6" name="フローチャート: 判断 645"/>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70842</xdr:rowOff>
    </xdr:from>
    <xdr:ext cx="534377" cy="259045"/>
    <xdr:sp macro="" textlink="">
      <xdr:nvSpPr>
        <xdr:cNvPr id="647" name="テキスト ボックス 646"/>
        <xdr:cNvSpPr txBox="1"/>
      </xdr:nvSpPr>
      <xdr:spPr>
        <a:xfrm>
          <a:off x="13436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8" name="フローチャート: 判断 647"/>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23407</xdr:rowOff>
    </xdr:from>
    <xdr:ext cx="534377" cy="259045"/>
    <xdr:sp macro="" textlink="">
      <xdr:nvSpPr>
        <xdr:cNvPr id="649" name="テキスト ボックス 648"/>
        <xdr:cNvSpPr txBox="1"/>
      </xdr:nvSpPr>
      <xdr:spPr>
        <a:xfrm>
          <a:off x="12547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106645</xdr:rowOff>
    </xdr:from>
    <xdr:to>
      <xdr:col>85</xdr:col>
      <xdr:colOff>177800</xdr:colOff>
      <xdr:row>73</xdr:row>
      <xdr:rowOff>36795</xdr:rowOff>
    </xdr:to>
    <xdr:sp macro="" textlink="">
      <xdr:nvSpPr>
        <xdr:cNvPr id="655" name="楕円 654"/>
        <xdr:cNvSpPr/>
      </xdr:nvSpPr>
      <xdr:spPr>
        <a:xfrm>
          <a:off x="16268700" y="124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129522</xdr:rowOff>
    </xdr:from>
    <xdr:ext cx="534377" cy="259045"/>
    <xdr:sp macro="" textlink="">
      <xdr:nvSpPr>
        <xdr:cNvPr id="656" name="公債費該当値テキスト"/>
        <xdr:cNvSpPr txBox="1"/>
      </xdr:nvSpPr>
      <xdr:spPr>
        <a:xfrm>
          <a:off x="16370300" y="123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100616</xdr:rowOff>
    </xdr:from>
    <xdr:to>
      <xdr:col>81</xdr:col>
      <xdr:colOff>101600</xdr:colOff>
      <xdr:row>73</xdr:row>
      <xdr:rowOff>30766</xdr:rowOff>
    </xdr:to>
    <xdr:sp macro="" textlink="">
      <xdr:nvSpPr>
        <xdr:cNvPr id="657" name="楕円 656"/>
        <xdr:cNvSpPr/>
      </xdr:nvSpPr>
      <xdr:spPr>
        <a:xfrm>
          <a:off x="15430500" y="124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47293</xdr:rowOff>
    </xdr:from>
    <xdr:ext cx="534377" cy="259045"/>
    <xdr:sp macro="" textlink="">
      <xdr:nvSpPr>
        <xdr:cNvPr id="658" name="テキスト ボックス 657"/>
        <xdr:cNvSpPr txBox="1"/>
      </xdr:nvSpPr>
      <xdr:spPr>
        <a:xfrm>
          <a:off x="15214111" y="1222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58525</xdr:rowOff>
    </xdr:from>
    <xdr:to>
      <xdr:col>76</xdr:col>
      <xdr:colOff>165100</xdr:colOff>
      <xdr:row>72</xdr:row>
      <xdr:rowOff>160125</xdr:rowOff>
    </xdr:to>
    <xdr:sp macro="" textlink="">
      <xdr:nvSpPr>
        <xdr:cNvPr id="659" name="楕円 658"/>
        <xdr:cNvSpPr/>
      </xdr:nvSpPr>
      <xdr:spPr>
        <a:xfrm>
          <a:off x="14541500" y="124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5202</xdr:rowOff>
    </xdr:from>
    <xdr:ext cx="534377" cy="259045"/>
    <xdr:sp macro="" textlink="">
      <xdr:nvSpPr>
        <xdr:cNvPr id="660" name="テキスト ボックス 659"/>
        <xdr:cNvSpPr txBox="1"/>
      </xdr:nvSpPr>
      <xdr:spPr>
        <a:xfrm>
          <a:off x="14325111" y="121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70612</xdr:rowOff>
    </xdr:from>
    <xdr:to>
      <xdr:col>72</xdr:col>
      <xdr:colOff>38100</xdr:colOff>
      <xdr:row>73</xdr:row>
      <xdr:rowOff>762</xdr:rowOff>
    </xdr:to>
    <xdr:sp macro="" textlink="">
      <xdr:nvSpPr>
        <xdr:cNvPr id="661" name="楕円 660"/>
        <xdr:cNvSpPr/>
      </xdr:nvSpPr>
      <xdr:spPr>
        <a:xfrm>
          <a:off x="13652500" y="124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17289</xdr:rowOff>
    </xdr:from>
    <xdr:ext cx="534377" cy="259045"/>
    <xdr:sp macro="" textlink="">
      <xdr:nvSpPr>
        <xdr:cNvPr id="662" name="テキスト ボックス 661"/>
        <xdr:cNvSpPr txBox="1"/>
      </xdr:nvSpPr>
      <xdr:spPr>
        <a:xfrm>
          <a:off x="13436111" y="121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166767</xdr:rowOff>
    </xdr:from>
    <xdr:to>
      <xdr:col>67</xdr:col>
      <xdr:colOff>101600</xdr:colOff>
      <xdr:row>72</xdr:row>
      <xdr:rowOff>96917</xdr:rowOff>
    </xdr:to>
    <xdr:sp macro="" textlink="">
      <xdr:nvSpPr>
        <xdr:cNvPr id="663" name="楕円 662"/>
        <xdr:cNvSpPr/>
      </xdr:nvSpPr>
      <xdr:spPr>
        <a:xfrm>
          <a:off x="12763500" y="123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113444</xdr:rowOff>
    </xdr:from>
    <xdr:ext cx="534377" cy="259045"/>
    <xdr:sp macro="" textlink="">
      <xdr:nvSpPr>
        <xdr:cNvPr id="664" name="テキスト ボックス 663"/>
        <xdr:cNvSpPr txBox="1"/>
      </xdr:nvSpPr>
      <xdr:spPr>
        <a:xfrm>
          <a:off x="12547111" y="12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108474</xdr:rowOff>
    </xdr:from>
    <xdr:to>
      <xdr:col>85</xdr:col>
      <xdr:colOff>127000</xdr:colOff>
      <xdr:row>97</xdr:row>
      <xdr:rowOff>123744</xdr:rowOff>
    </xdr:to>
    <xdr:cxnSp macro="">
      <xdr:nvCxnSpPr>
        <xdr:cNvPr id="691" name="直線コネクタ 690"/>
        <xdr:cNvCxnSpPr/>
      </xdr:nvCxnSpPr>
      <xdr:spPr>
        <a:xfrm flipV="1">
          <a:off x="15481300" y="16739124"/>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123744</xdr:rowOff>
    </xdr:from>
    <xdr:to>
      <xdr:col>81</xdr:col>
      <xdr:colOff>50800</xdr:colOff>
      <xdr:row>97</xdr:row>
      <xdr:rowOff>152822</xdr:rowOff>
    </xdr:to>
    <xdr:cxnSp macro="">
      <xdr:nvCxnSpPr>
        <xdr:cNvPr id="694" name="直線コネクタ 693"/>
        <xdr:cNvCxnSpPr/>
      </xdr:nvCxnSpPr>
      <xdr:spPr>
        <a:xfrm flipV="1">
          <a:off x="14592300" y="16754394"/>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90323</xdr:rowOff>
    </xdr:from>
    <xdr:to>
      <xdr:col>76</xdr:col>
      <xdr:colOff>114300</xdr:colOff>
      <xdr:row>97</xdr:row>
      <xdr:rowOff>152822</xdr:rowOff>
    </xdr:to>
    <xdr:cxnSp macro="">
      <xdr:nvCxnSpPr>
        <xdr:cNvPr id="697" name="直線コネクタ 696"/>
        <xdr:cNvCxnSpPr/>
      </xdr:nvCxnSpPr>
      <xdr:spPr>
        <a:xfrm>
          <a:off x="13703300" y="16720973"/>
          <a:ext cx="8890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8" name="フローチャート: 判断 697"/>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699" name="テキスト ボックス 698"/>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135630</xdr:rowOff>
    </xdr:from>
    <xdr:to>
      <xdr:col>71</xdr:col>
      <xdr:colOff>177800</xdr:colOff>
      <xdr:row>97</xdr:row>
      <xdr:rowOff>90323</xdr:rowOff>
    </xdr:to>
    <xdr:cxnSp macro="">
      <xdr:nvCxnSpPr>
        <xdr:cNvPr id="700" name="直線コネクタ 699"/>
        <xdr:cNvCxnSpPr/>
      </xdr:nvCxnSpPr>
      <xdr:spPr>
        <a:xfrm>
          <a:off x="12814300" y="16423380"/>
          <a:ext cx="889000" cy="29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1" name="フローチャート: 判断 700"/>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2" name="テキスト ボックス 701"/>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3" name="フローチャート: 判断 702"/>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4" name="テキスト ボックス 703"/>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57674</xdr:rowOff>
    </xdr:from>
    <xdr:to>
      <xdr:col>85</xdr:col>
      <xdr:colOff>177800</xdr:colOff>
      <xdr:row>97</xdr:row>
      <xdr:rowOff>159274</xdr:rowOff>
    </xdr:to>
    <xdr:sp macro="" textlink="">
      <xdr:nvSpPr>
        <xdr:cNvPr id="710" name="楕円 709"/>
        <xdr:cNvSpPr/>
      </xdr:nvSpPr>
      <xdr:spPr>
        <a:xfrm>
          <a:off x="16268700" y="166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36101</xdr:rowOff>
    </xdr:from>
    <xdr:ext cx="469744" cy="259045"/>
    <xdr:sp macro="" textlink="">
      <xdr:nvSpPr>
        <xdr:cNvPr id="711" name="積立金該当値テキスト"/>
        <xdr:cNvSpPr txBox="1"/>
      </xdr:nvSpPr>
      <xdr:spPr>
        <a:xfrm>
          <a:off x="16370300" y="166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72944</xdr:rowOff>
    </xdr:from>
    <xdr:to>
      <xdr:col>81</xdr:col>
      <xdr:colOff>101600</xdr:colOff>
      <xdr:row>98</xdr:row>
      <xdr:rowOff>3094</xdr:rowOff>
    </xdr:to>
    <xdr:sp macro="" textlink="">
      <xdr:nvSpPr>
        <xdr:cNvPr id="712" name="楕円 711"/>
        <xdr:cNvSpPr/>
      </xdr:nvSpPr>
      <xdr:spPr>
        <a:xfrm>
          <a:off x="15430500" y="167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165671</xdr:rowOff>
    </xdr:from>
    <xdr:ext cx="469744" cy="259045"/>
    <xdr:sp macro="" textlink="">
      <xdr:nvSpPr>
        <xdr:cNvPr id="713" name="テキスト ボックス 712"/>
        <xdr:cNvSpPr txBox="1"/>
      </xdr:nvSpPr>
      <xdr:spPr>
        <a:xfrm>
          <a:off x="15246428" y="167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102022</xdr:rowOff>
    </xdr:from>
    <xdr:to>
      <xdr:col>76</xdr:col>
      <xdr:colOff>165100</xdr:colOff>
      <xdr:row>98</xdr:row>
      <xdr:rowOff>32172</xdr:rowOff>
    </xdr:to>
    <xdr:sp macro="" textlink="">
      <xdr:nvSpPr>
        <xdr:cNvPr id="714" name="楕円 713"/>
        <xdr:cNvSpPr/>
      </xdr:nvSpPr>
      <xdr:spPr>
        <a:xfrm>
          <a:off x="14541500" y="167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23299</xdr:rowOff>
    </xdr:from>
    <xdr:ext cx="469744" cy="259045"/>
    <xdr:sp macro="" textlink="">
      <xdr:nvSpPr>
        <xdr:cNvPr id="715" name="テキスト ボックス 714"/>
        <xdr:cNvSpPr txBox="1"/>
      </xdr:nvSpPr>
      <xdr:spPr>
        <a:xfrm>
          <a:off x="14357428" y="1682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39523</xdr:rowOff>
    </xdr:from>
    <xdr:to>
      <xdr:col>72</xdr:col>
      <xdr:colOff>38100</xdr:colOff>
      <xdr:row>97</xdr:row>
      <xdr:rowOff>141123</xdr:rowOff>
    </xdr:to>
    <xdr:sp macro="" textlink="">
      <xdr:nvSpPr>
        <xdr:cNvPr id="716" name="楕円 715"/>
        <xdr:cNvSpPr/>
      </xdr:nvSpPr>
      <xdr:spPr>
        <a:xfrm>
          <a:off x="13652500" y="166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132250</xdr:rowOff>
    </xdr:from>
    <xdr:ext cx="469744" cy="259045"/>
    <xdr:sp macro="" textlink="">
      <xdr:nvSpPr>
        <xdr:cNvPr id="717" name="テキスト ボックス 716"/>
        <xdr:cNvSpPr txBox="1"/>
      </xdr:nvSpPr>
      <xdr:spPr>
        <a:xfrm>
          <a:off x="13468428" y="1676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84830</xdr:rowOff>
    </xdr:from>
    <xdr:to>
      <xdr:col>67</xdr:col>
      <xdr:colOff>101600</xdr:colOff>
      <xdr:row>96</xdr:row>
      <xdr:rowOff>14980</xdr:rowOff>
    </xdr:to>
    <xdr:sp macro="" textlink="">
      <xdr:nvSpPr>
        <xdr:cNvPr id="718" name="楕円 717"/>
        <xdr:cNvSpPr/>
      </xdr:nvSpPr>
      <xdr:spPr>
        <a:xfrm>
          <a:off x="12763500" y="163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31507</xdr:rowOff>
    </xdr:from>
    <xdr:ext cx="534377" cy="259045"/>
    <xdr:sp macro="" textlink="">
      <xdr:nvSpPr>
        <xdr:cNvPr id="719" name="テキスト ボックス 718"/>
        <xdr:cNvSpPr txBox="1"/>
      </xdr:nvSpPr>
      <xdr:spPr>
        <a:xfrm>
          <a:off x="12547111" y="161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98298</xdr:rowOff>
    </xdr:from>
    <xdr:to>
      <xdr:col>116</xdr:col>
      <xdr:colOff>63500</xdr:colOff>
      <xdr:row>35</xdr:row>
      <xdr:rowOff>111125</xdr:rowOff>
    </xdr:to>
    <xdr:cxnSp macro="">
      <xdr:nvCxnSpPr>
        <xdr:cNvPr id="748" name="直線コネクタ 747"/>
        <xdr:cNvCxnSpPr/>
      </xdr:nvCxnSpPr>
      <xdr:spPr>
        <a:xfrm>
          <a:off x="21323300" y="6099048"/>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98298</xdr:rowOff>
    </xdr:from>
    <xdr:to>
      <xdr:col>111</xdr:col>
      <xdr:colOff>177800</xdr:colOff>
      <xdr:row>36</xdr:row>
      <xdr:rowOff>45720</xdr:rowOff>
    </xdr:to>
    <xdr:cxnSp macro="">
      <xdr:nvCxnSpPr>
        <xdr:cNvPr id="751" name="直線コネクタ 750"/>
        <xdr:cNvCxnSpPr/>
      </xdr:nvCxnSpPr>
      <xdr:spPr>
        <a:xfrm flipV="1">
          <a:off x="20434300" y="60990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45085</xdr:rowOff>
    </xdr:from>
    <xdr:to>
      <xdr:col>107</xdr:col>
      <xdr:colOff>50800</xdr:colOff>
      <xdr:row>36</xdr:row>
      <xdr:rowOff>45720</xdr:rowOff>
    </xdr:to>
    <xdr:cxnSp macro="">
      <xdr:nvCxnSpPr>
        <xdr:cNvPr id="754" name="直線コネクタ 753"/>
        <xdr:cNvCxnSpPr/>
      </xdr:nvCxnSpPr>
      <xdr:spPr>
        <a:xfrm>
          <a:off x="19545300" y="621728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5" name="フローチャート: 判断 754"/>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6" name="テキスト ボックス 755"/>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17272</xdr:rowOff>
    </xdr:from>
    <xdr:to>
      <xdr:col>102</xdr:col>
      <xdr:colOff>114300</xdr:colOff>
      <xdr:row>36</xdr:row>
      <xdr:rowOff>45085</xdr:rowOff>
    </xdr:to>
    <xdr:cxnSp macro="">
      <xdr:nvCxnSpPr>
        <xdr:cNvPr id="757" name="直線コネクタ 756"/>
        <xdr:cNvCxnSpPr/>
      </xdr:nvCxnSpPr>
      <xdr:spPr>
        <a:xfrm>
          <a:off x="18656300" y="618947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8" name="フローチャート: 判断 757"/>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59" name="テキスト ボックス 758"/>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0" name="フローチャート: 判断 759"/>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61" name="テキスト ボックス 760"/>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60325</xdr:rowOff>
    </xdr:from>
    <xdr:to>
      <xdr:col>116</xdr:col>
      <xdr:colOff>114300</xdr:colOff>
      <xdr:row>35</xdr:row>
      <xdr:rowOff>161925</xdr:rowOff>
    </xdr:to>
    <xdr:sp macro="" textlink="">
      <xdr:nvSpPr>
        <xdr:cNvPr id="767" name="楕円 766"/>
        <xdr:cNvSpPr/>
      </xdr:nvSpPr>
      <xdr:spPr>
        <a:xfrm>
          <a:off x="22110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83202</xdr:rowOff>
    </xdr:from>
    <xdr:ext cx="469744" cy="259045"/>
    <xdr:sp macro="" textlink="">
      <xdr:nvSpPr>
        <xdr:cNvPr id="768" name="投資及び出資金該当値テキスト"/>
        <xdr:cNvSpPr txBox="1"/>
      </xdr:nvSpPr>
      <xdr:spPr>
        <a:xfrm>
          <a:off x="22212300"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47498</xdr:rowOff>
    </xdr:from>
    <xdr:to>
      <xdr:col>112</xdr:col>
      <xdr:colOff>38100</xdr:colOff>
      <xdr:row>35</xdr:row>
      <xdr:rowOff>149098</xdr:rowOff>
    </xdr:to>
    <xdr:sp macro="" textlink="">
      <xdr:nvSpPr>
        <xdr:cNvPr id="769" name="楕円 768"/>
        <xdr:cNvSpPr/>
      </xdr:nvSpPr>
      <xdr:spPr>
        <a:xfrm>
          <a:off x="21272500" y="60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165625</xdr:rowOff>
    </xdr:from>
    <xdr:ext cx="469744" cy="259045"/>
    <xdr:sp macro="" textlink="">
      <xdr:nvSpPr>
        <xdr:cNvPr id="770" name="テキスト ボックス 769"/>
        <xdr:cNvSpPr txBox="1"/>
      </xdr:nvSpPr>
      <xdr:spPr>
        <a:xfrm>
          <a:off x="21088428"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166370</xdr:rowOff>
    </xdr:from>
    <xdr:to>
      <xdr:col>107</xdr:col>
      <xdr:colOff>101600</xdr:colOff>
      <xdr:row>36</xdr:row>
      <xdr:rowOff>96520</xdr:rowOff>
    </xdr:to>
    <xdr:sp macro="" textlink="">
      <xdr:nvSpPr>
        <xdr:cNvPr id="771" name="楕円 770"/>
        <xdr:cNvSpPr/>
      </xdr:nvSpPr>
      <xdr:spPr>
        <a:xfrm>
          <a:off x="20383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113047</xdr:rowOff>
    </xdr:from>
    <xdr:ext cx="469744" cy="259045"/>
    <xdr:sp macro="" textlink="">
      <xdr:nvSpPr>
        <xdr:cNvPr id="772" name="テキスト ボックス 771"/>
        <xdr:cNvSpPr txBox="1"/>
      </xdr:nvSpPr>
      <xdr:spPr>
        <a:xfrm>
          <a:off x="20199428"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165735</xdr:rowOff>
    </xdr:from>
    <xdr:to>
      <xdr:col>102</xdr:col>
      <xdr:colOff>165100</xdr:colOff>
      <xdr:row>36</xdr:row>
      <xdr:rowOff>95885</xdr:rowOff>
    </xdr:to>
    <xdr:sp macro="" textlink="">
      <xdr:nvSpPr>
        <xdr:cNvPr id="773" name="楕円 772"/>
        <xdr:cNvSpPr/>
      </xdr:nvSpPr>
      <xdr:spPr>
        <a:xfrm>
          <a:off x="19494500" y="61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112412</xdr:rowOff>
    </xdr:from>
    <xdr:ext cx="469744" cy="259045"/>
    <xdr:sp macro="" textlink="">
      <xdr:nvSpPr>
        <xdr:cNvPr id="774" name="テキスト ボックス 773"/>
        <xdr:cNvSpPr txBox="1"/>
      </xdr:nvSpPr>
      <xdr:spPr>
        <a:xfrm>
          <a:off x="19310428" y="594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137922</xdr:rowOff>
    </xdr:from>
    <xdr:to>
      <xdr:col>98</xdr:col>
      <xdr:colOff>38100</xdr:colOff>
      <xdr:row>36</xdr:row>
      <xdr:rowOff>68072</xdr:rowOff>
    </xdr:to>
    <xdr:sp macro="" textlink="">
      <xdr:nvSpPr>
        <xdr:cNvPr id="775" name="楕円 774"/>
        <xdr:cNvSpPr/>
      </xdr:nvSpPr>
      <xdr:spPr>
        <a:xfrm>
          <a:off x="186055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84599</xdr:rowOff>
    </xdr:from>
    <xdr:ext cx="469744" cy="259045"/>
    <xdr:sp macro="" textlink="">
      <xdr:nvSpPr>
        <xdr:cNvPr id="776" name="テキスト ボックス 775"/>
        <xdr:cNvSpPr txBox="1"/>
      </xdr:nvSpPr>
      <xdr:spPr>
        <a:xfrm>
          <a:off x="18421428" y="591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113182</xdr:rowOff>
    </xdr:from>
    <xdr:to>
      <xdr:col>116</xdr:col>
      <xdr:colOff>62864</xdr:colOff>
      <xdr:row>58</xdr:row>
      <xdr:rowOff>138260</xdr:rowOff>
    </xdr:to>
    <xdr:cxnSp macro="">
      <xdr:nvCxnSpPr>
        <xdr:cNvPr id="798" name="直線コネクタ 797"/>
        <xdr:cNvCxnSpPr/>
      </xdr:nvCxnSpPr>
      <xdr:spPr>
        <a:xfrm flipV="1">
          <a:off x="22159595" y="9200032"/>
          <a:ext cx="1269" cy="882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142087</xdr:rowOff>
    </xdr:from>
    <xdr:ext cx="313932" cy="259045"/>
    <xdr:sp macro="" textlink="">
      <xdr:nvSpPr>
        <xdr:cNvPr id="799" name="貸付金最小値テキスト"/>
        <xdr:cNvSpPr txBox="1"/>
      </xdr:nvSpPr>
      <xdr:spPr>
        <a:xfrm>
          <a:off x="22212300" y="10086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138260</xdr:rowOff>
    </xdr:from>
    <xdr:to>
      <xdr:col>116</xdr:col>
      <xdr:colOff>152400</xdr:colOff>
      <xdr:row>58</xdr:row>
      <xdr:rowOff>138260</xdr:rowOff>
    </xdr:to>
    <xdr:cxnSp macro="">
      <xdr:nvCxnSpPr>
        <xdr:cNvPr id="800" name="直線コネクタ 799"/>
        <xdr:cNvCxnSpPr/>
      </xdr:nvCxnSpPr>
      <xdr:spPr>
        <a:xfrm>
          <a:off x="22072600" y="1008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59859</xdr:rowOff>
    </xdr:from>
    <xdr:ext cx="534377" cy="259045"/>
    <xdr:sp macro="" textlink="">
      <xdr:nvSpPr>
        <xdr:cNvPr id="801" name="貸付金最大値テキスト"/>
        <xdr:cNvSpPr txBox="1"/>
      </xdr:nvSpPr>
      <xdr:spPr>
        <a:xfrm>
          <a:off x="22212300" y="89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113182</xdr:rowOff>
    </xdr:from>
    <xdr:to>
      <xdr:col>116</xdr:col>
      <xdr:colOff>152400</xdr:colOff>
      <xdr:row>53</xdr:row>
      <xdr:rowOff>113182</xdr:rowOff>
    </xdr:to>
    <xdr:cxnSp macro="">
      <xdr:nvCxnSpPr>
        <xdr:cNvPr id="802" name="直線コネクタ 801"/>
        <xdr:cNvCxnSpPr/>
      </xdr:nvCxnSpPr>
      <xdr:spPr>
        <a:xfrm>
          <a:off x="22072600" y="920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43734</xdr:rowOff>
    </xdr:from>
    <xdr:to>
      <xdr:col>116</xdr:col>
      <xdr:colOff>63500</xdr:colOff>
      <xdr:row>53</xdr:row>
      <xdr:rowOff>113182</xdr:rowOff>
    </xdr:to>
    <xdr:cxnSp macro="">
      <xdr:nvCxnSpPr>
        <xdr:cNvPr id="803" name="直線コネクタ 802"/>
        <xdr:cNvCxnSpPr/>
      </xdr:nvCxnSpPr>
      <xdr:spPr>
        <a:xfrm>
          <a:off x="21323300" y="8959134"/>
          <a:ext cx="838200" cy="24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93799</xdr:rowOff>
    </xdr:from>
    <xdr:ext cx="469744" cy="259045"/>
    <xdr:sp macro="" textlink="">
      <xdr:nvSpPr>
        <xdr:cNvPr id="804" name="貸付金平均値テキスト"/>
        <xdr:cNvSpPr txBox="1"/>
      </xdr:nvSpPr>
      <xdr:spPr>
        <a:xfrm>
          <a:off x="22212300" y="986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115372</xdr:rowOff>
    </xdr:from>
    <xdr:to>
      <xdr:col>116</xdr:col>
      <xdr:colOff>114300</xdr:colOff>
      <xdr:row>58</xdr:row>
      <xdr:rowOff>45522</xdr:rowOff>
    </xdr:to>
    <xdr:sp macro="" textlink="">
      <xdr:nvSpPr>
        <xdr:cNvPr id="805" name="フローチャート: 判断 804"/>
        <xdr:cNvSpPr/>
      </xdr:nvSpPr>
      <xdr:spPr>
        <a:xfrm>
          <a:off x="22110700" y="988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91283</xdr:rowOff>
    </xdr:from>
    <xdr:to>
      <xdr:col>111</xdr:col>
      <xdr:colOff>177800</xdr:colOff>
      <xdr:row>52</xdr:row>
      <xdr:rowOff>43734</xdr:rowOff>
    </xdr:to>
    <xdr:cxnSp macro="">
      <xdr:nvCxnSpPr>
        <xdr:cNvPr id="806" name="直線コネクタ 805"/>
        <xdr:cNvCxnSpPr/>
      </xdr:nvCxnSpPr>
      <xdr:spPr>
        <a:xfrm>
          <a:off x="20434300" y="883523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107302</xdr:rowOff>
    </xdr:from>
    <xdr:to>
      <xdr:col>112</xdr:col>
      <xdr:colOff>38100</xdr:colOff>
      <xdr:row>58</xdr:row>
      <xdr:rowOff>37452</xdr:rowOff>
    </xdr:to>
    <xdr:sp macro="" textlink="">
      <xdr:nvSpPr>
        <xdr:cNvPr id="807" name="フローチャート: 判断 806"/>
        <xdr:cNvSpPr/>
      </xdr:nvSpPr>
      <xdr:spPr>
        <a:xfrm>
          <a:off x="21272500" y="987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28579</xdr:rowOff>
    </xdr:from>
    <xdr:ext cx="469744" cy="259045"/>
    <xdr:sp macro="" textlink="">
      <xdr:nvSpPr>
        <xdr:cNvPr id="808" name="テキスト ボックス 807"/>
        <xdr:cNvSpPr txBox="1"/>
      </xdr:nvSpPr>
      <xdr:spPr>
        <a:xfrm>
          <a:off x="21088428" y="997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91283</xdr:rowOff>
    </xdr:from>
    <xdr:to>
      <xdr:col>107</xdr:col>
      <xdr:colOff>50800</xdr:colOff>
      <xdr:row>51</xdr:row>
      <xdr:rowOff>141300</xdr:rowOff>
    </xdr:to>
    <xdr:cxnSp macro="">
      <xdr:nvCxnSpPr>
        <xdr:cNvPr id="809" name="直線コネクタ 808"/>
        <xdr:cNvCxnSpPr/>
      </xdr:nvCxnSpPr>
      <xdr:spPr>
        <a:xfrm flipV="1">
          <a:off x="19545300" y="8835233"/>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111897</xdr:rowOff>
    </xdr:from>
    <xdr:to>
      <xdr:col>107</xdr:col>
      <xdr:colOff>101600</xdr:colOff>
      <xdr:row>58</xdr:row>
      <xdr:rowOff>42047</xdr:rowOff>
    </xdr:to>
    <xdr:sp macro="" textlink="">
      <xdr:nvSpPr>
        <xdr:cNvPr id="810" name="フローチャート: 判断 809"/>
        <xdr:cNvSpPr/>
      </xdr:nvSpPr>
      <xdr:spPr>
        <a:xfrm>
          <a:off x="20383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33174</xdr:rowOff>
    </xdr:from>
    <xdr:ext cx="469744" cy="259045"/>
    <xdr:sp macro="" textlink="">
      <xdr:nvSpPr>
        <xdr:cNvPr id="811" name="テキスト ボックス 810"/>
        <xdr:cNvSpPr txBox="1"/>
      </xdr:nvSpPr>
      <xdr:spPr>
        <a:xfrm>
          <a:off x="20199428" y="997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141300</xdr:rowOff>
    </xdr:from>
    <xdr:to>
      <xdr:col>102</xdr:col>
      <xdr:colOff>114300</xdr:colOff>
      <xdr:row>52</xdr:row>
      <xdr:rowOff>73954</xdr:rowOff>
    </xdr:to>
    <xdr:cxnSp macro="">
      <xdr:nvCxnSpPr>
        <xdr:cNvPr id="812" name="直線コネクタ 811"/>
        <xdr:cNvCxnSpPr/>
      </xdr:nvCxnSpPr>
      <xdr:spPr>
        <a:xfrm flipV="1">
          <a:off x="18656300" y="8885250"/>
          <a:ext cx="8890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96398</xdr:rowOff>
    </xdr:from>
    <xdr:to>
      <xdr:col>102</xdr:col>
      <xdr:colOff>165100</xdr:colOff>
      <xdr:row>58</xdr:row>
      <xdr:rowOff>26548</xdr:rowOff>
    </xdr:to>
    <xdr:sp macro="" textlink="">
      <xdr:nvSpPr>
        <xdr:cNvPr id="813" name="フローチャート: 判断 812"/>
        <xdr:cNvSpPr/>
      </xdr:nvSpPr>
      <xdr:spPr>
        <a:xfrm>
          <a:off x="19494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17675</xdr:rowOff>
    </xdr:from>
    <xdr:ext cx="469744" cy="259045"/>
    <xdr:sp macro="" textlink="">
      <xdr:nvSpPr>
        <xdr:cNvPr id="814" name="テキスト ボックス 813"/>
        <xdr:cNvSpPr txBox="1"/>
      </xdr:nvSpPr>
      <xdr:spPr>
        <a:xfrm>
          <a:off x="19310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66703</xdr:rowOff>
    </xdr:from>
    <xdr:to>
      <xdr:col>98</xdr:col>
      <xdr:colOff>38100</xdr:colOff>
      <xdr:row>57</xdr:row>
      <xdr:rowOff>168303</xdr:rowOff>
    </xdr:to>
    <xdr:sp macro="" textlink="">
      <xdr:nvSpPr>
        <xdr:cNvPr id="815" name="フローチャート: 判断 814"/>
        <xdr:cNvSpPr/>
      </xdr:nvSpPr>
      <xdr:spPr>
        <a:xfrm>
          <a:off x="18605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159430</xdr:rowOff>
    </xdr:from>
    <xdr:ext cx="469744" cy="259045"/>
    <xdr:sp macro="" textlink="">
      <xdr:nvSpPr>
        <xdr:cNvPr id="816" name="テキスト ボックス 815"/>
        <xdr:cNvSpPr txBox="1"/>
      </xdr:nvSpPr>
      <xdr:spPr>
        <a:xfrm>
          <a:off x="18421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62382</xdr:rowOff>
    </xdr:from>
    <xdr:to>
      <xdr:col>116</xdr:col>
      <xdr:colOff>114300</xdr:colOff>
      <xdr:row>53</xdr:row>
      <xdr:rowOff>163982</xdr:rowOff>
    </xdr:to>
    <xdr:sp macro="" textlink="">
      <xdr:nvSpPr>
        <xdr:cNvPr id="822" name="楕円 821"/>
        <xdr:cNvSpPr/>
      </xdr:nvSpPr>
      <xdr:spPr>
        <a:xfrm>
          <a:off x="22110700" y="91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15409</xdr:rowOff>
    </xdr:from>
    <xdr:ext cx="534377" cy="259045"/>
    <xdr:sp macro="" textlink="">
      <xdr:nvSpPr>
        <xdr:cNvPr id="823" name="貸付金該当値テキスト"/>
        <xdr:cNvSpPr txBox="1"/>
      </xdr:nvSpPr>
      <xdr:spPr>
        <a:xfrm>
          <a:off x="22212300" y="91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164384</xdr:rowOff>
    </xdr:from>
    <xdr:to>
      <xdr:col>112</xdr:col>
      <xdr:colOff>38100</xdr:colOff>
      <xdr:row>52</xdr:row>
      <xdr:rowOff>94534</xdr:rowOff>
    </xdr:to>
    <xdr:sp macro="" textlink="">
      <xdr:nvSpPr>
        <xdr:cNvPr id="824" name="楕円 823"/>
        <xdr:cNvSpPr/>
      </xdr:nvSpPr>
      <xdr:spPr>
        <a:xfrm>
          <a:off x="21272500" y="89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111061</xdr:rowOff>
    </xdr:from>
    <xdr:ext cx="534377" cy="259045"/>
    <xdr:sp macro="" textlink="">
      <xdr:nvSpPr>
        <xdr:cNvPr id="825" name="テキスト ボックス 824"/>
        <xdr:cNvSpPr txBox="1"/>
      </xdr:nvSpPr>
      <xdr:spPr>
        <a:xfrm>
          <a:off x="21056111" y="868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40483</xdr:rowOff>
    </xdr:from>
    <xdr:to>
      <xdr:col>107</xdr:col>
      <xdr:colOff>101600</xdr:colOff>
      <xdr:row>51</xdr:row>
      <xdr:rowOff>142083</xdr:rowOff>
    </xdr:to>
    <xdr:sp macro="" textlink="">
      <xdr:nvSpPr>
        <xdr:cNvPr id="826" name="楕円 825"/>
        <xdr:cNvSpPr/>
      </xdr:nvSpPr>
      <xdr:spPr>
        <a:xfrm>
          <a:off x="20383500" y="87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158610</xdr:rowOff>
    </xdr:from>
    <xdr:ext cx="534377" cy="259045"/>
    <xdr:sp macro="" textlink="">
      <xdr:nvSpPr>
        <xdr:cNvPr id="827" name="テキスト ボックス 826"/>
        <xdr:cNvSpPr txBox="1"/>
      </xdr:nvSpPr>
      <xdr:spPr>
        <a:xfrm>
          <a:off x="20167111" y="85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90500</xdr:rowOff>
    </xdr:from>
    <xdr:to>
      <xdr:col>102</xdr:col>
      <xdr:colOff>165100</xdr:colOff>
      <xdr:row>52</xdr:row>
      <xdr:rowOff>20650</xdr:rowOff>
    </xdr:to>
    <xdr:sp macro="" textlink="">
      <xdr:nvSpPr>
        <xdr:cNvPr id="828" name="楕円 827"/>
        <xdr:cNvSpPr/>
      </xdr:nvSpPr>
      <xdr:spPr>
        <a:xfrm>
          <a:off x="19494500" y="88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37177</xdr:rowOff>
    </xdr:from>
    <xdr:ext cx="534377" cy="259045"/>
    <xdr:sp macro="" textlink="">
      <xdr:nvSpPr>
        <xdr:cNvPr id="829" name="テキスト ボックス 828"/>
        <xdr:cNvSpPr txBox="1"/>
      </xdr:nvSpPr>
      <xdr:spPr>
        <a:xfrm>
          <a:off x="19278111" y="86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23154</xdr:rowOff>
    </xdr:from>
    <xdr:to>
      <xdr:col>98</xdr:col>
      <xdr:colOff>38100</xdr:colOff>
      <xdr:row>52</xdr:row>
      <xdr:rowOff>124754</xdr:rowOff>
    </xdr:to>
    <xdr:sp macro="" textlink="">
      <xdr:nvSpPr>
        <xdr:cNvPr id="830" name="楕円 829"/>
        <xdr:cNvSpPr/>
      </xdr:nvSpPr>
      <xdr:spPr>
        <a:xfrm>
          <a:off x="18605500" y="89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141281</xdr:rowOff>
    </xdr:from>
    <xdr:ext cx="534377" cy="259045"/>
    <xdr:sp macro="" textlink="">
      <xdr:nvSpPr>
        <xdr:cNvPr id="831" name="テキスト ボックス 830"/>
        <xdr:cNvSpPr txBox="1"/>
      </xdr:nvSpPr>
      <xdr:spPr>
        <a:xfrm>
          <a:off x="18389111" y="87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4" name="直線コネクタ 853"/>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5"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6" name="直線コネクタ 855"/>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7"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8" name="直線コネクタ 857"/>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45517</xdr:rowOff>
    </xdr:from>
    <xdr:to>
      <xdr:col>116</xdr:col>
      <xdr:colOff>63500</xdr:colOff>
      <xdr:row>74</xdr:row>
      <xdr:rowOff>103718</xdr:rowOff>
    </xdr:to>
    <xdr:cxnSp macro="">
      <xdr:nvCxnSpPr>
        <xdr:cNvPr id="859" name="直線コネクタ 858"/>
        <xdr:cNvCxnSpPr/>
      </xdr:nvCxnSpPr>
      <xdr:spPr>
        <a:xfrm flipV="1">
          <a:off x="21323300" y="12732817"/>
          <a:ext cx="8382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0"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1" name="フローチャート: 判断 860"/>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103718</xdr:rowOff>
    </xdr:from>
    <xdr:to>
      <xdr:col>111</xdr:col>
      <xdr:colOff>177800</xdr:colOff>
      <xdr:row>74</xdr:row>
      <xdr:rowOff>108931</xdr:rowOff>
    </xdr:to>
    <xdr:cxnSp macro="">
      <xdr:nvCxnSpPr>
        <xdr:cNvPr id="862" name="直線コネクタ 861"/>
        <xdr:cNvCxnSpPr/>
      </xdr:nvCxnSpPr>
      <xdr:spPr>
        <a:xfrm flipV="1">
          <a:off x="20434300" y="12791018"/>
          <a:ext cx="8890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3" name="フローチャート: 判断 862"/>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4" name="テキスト ボックス 863"/>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160274</xdr:rowOff>
    </xdr:from>
    <xdr:to>
      <xdr:col>107</xdr:col>
      <xdr:colOff>50800</xdr:colOff>
      <xdr:row>74</xdr:row>
      <xdr:rowOff>108931</xdr:rowOff>
    </xdr:to>
    <xdr:cxnSp macro="">
      <xdr:nvCxnSpPr>
        <xdr:cNvPr id="865" name="直線コネクタ 864"/>
        <xdr:cNvCxnSpPr/>
      </xdr:nvCxnSpPr>
      <xdr:spPr>
        <a:xfrm>
          <a:off x="19545300" y="12676124"/>
          <a:ext cx="889000" cy="1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6" name="フローチャート: 判断 865"/>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119173</xdr:rowOff>
    </xdr:from>
    <xdr:ext cx="534377" cy="259045"/>
    <xdr:sp macro="" textlink="">
      <xdr:nvSpPr>
        <xdr:cNvPr id="867" name="テキスト ボックス 866"/>
        <xdr:cNvSpPr txBox="1"/>
      </xdr:nvSpPr>
      <xdr:spPr>
        <a:xfrm>
          <a:off x="20167111" y="129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160274</xdr:rowOff>
    </xdr:from>
    <xdr:to>
      <xdr:col>102</xdr:col>
      <xdr:colOff>114300</xdr:colOff>
      <xdr:row>74</xdr:row>
      <xdr:rowOff>4140</xdr:rowOff>
    </xdr:to>
    <xdr:cxnSp macro="">
      <xdr:nvCxnSpPr>
        <xdr:cNvPr id="868" name="直線コネクタ 867"/>
        <xdr:cNvCxnSpPr/>
      </xdr:nvCxnSpPr>
      <xdr:spPr>
        <a:xfrm flipV="1">
          <a:off x="18656300" y="1267612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69" name="フローチャート: 判断 868"/>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68333</xdr:rowOff>
    </xdr:from>
    <xdr:ext cx="534377" cy="259045"/>
    <xdr:sp macro="" textlink="">
      <xdr:nvSpPr>
        <xdr:cNvPr id="870" name="テキスト ボックス 869"/>
        <xdr:cNvSpPr txBox="1"/>
      </xdr:nvSpPr>
      <xdr:spPr>
        <a:xfrm>
          <a:off x="19278111" y="1292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1" name="フローチャート: 判断 870"/>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169054</xdr:rowOff>
    </xdr:from>
    <xdr:ext cx="534377" cy="259045"/>
    <xdr:sp macro="" textlink="">
      <xdr:nvSpPr>
        <xdr:cNvPr id="872" name="テキスト ボックス 871"/>
        <xdr:cNvSpPr txBox="1"/>
      </xdr:nvSpPr>
      <xdr:spPr>
        <a:xfrm>
          <a:off x="18389111"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166167</xdr:rowOff>
    </xdr:from>
    <xdr:to>
      <xdr:col>116</xdr:col>
      <xdr:colOff>114300</xdr:colOff>
      <xdr:row>74</xdr:row>
      <xdr:rowOff>96317</xdr:rowOff>
    </xdr:to>
    <xdr:sp macro="" textlink="">
      <xdr:nvSpPr>
        <xdr:cNvPr id="878" name="楕円 877"/>
        <xdr:cNvSpPr/>
      </xdr:nvSpPr>
      <xdr:spPr>
        <a:xfrm>
          <a:off x="22110700" y="126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17594</xdr:rowOff>
    </xdr:from>
    <xdr:ext cx="534377" cy="259045"/>
    <xdr:sp macro="" textlink="">
      <xdr:nvSpPr>
        <xdr:cNvPr id="879" name="繰出金該当値テキスト"/>
        <xdr:cNvSpPr txBox="1"/>
      </xdr:nvSpPr>
      <xdr:spPr>
        <a:xfrm>
          <a:off x="22212300" y="125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52918</xdr:rowOff>
    </xdr:from>
    <xdr:to>
      <xdr:col>112</xdr:col>
      <xdr:colOff>38100</xdr:colOff>
      <xdr:row>74</xdr:row>
      <xdr:rowOff>154518</xdr:rowOff>
    </xdr:to>
    <xdr:sp macro="" textlink="">
      <xdr:nvSpPr>
        <xdr:cNvPr id="880" name="楕円 879"/>
        <xdr:cNvSpPr/>
      </xdr:nvSpPr>
      <xdr:spPr>
        <a:xfrm>
          <a:off x="21272500" y="127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171045</xdr:rowOff>
    </xdr:from>
    <xdr:ext cx="534377" cy="259045"/>
    <xdr:sp macro="" textlink="">
      <xdr:nvSpPr>
        <xdr:cNvPr id="881" name="テキスト ボックス 880"/>
        <xdr:cNvSpPr txBox="1"/>
      </xdr:nvSpPr>
      <xdr:spPr>
        <a:xfrm>
          <a:off x="21056111" y="125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58131</xdr:rowOff>
    </xdr:from>
    <xdr:to>
      <xdr:col>107</xdr:col>
      <xdr:colOff>101600</xdr:colOff>
      <xdr:row>74</xdr:row>
      <xdr:rowOff>159731</xdr:rowOff>
    </xdr:to>
    <xdr:sp macro="" textlink="">
      <xdr:nvSpPr>
        <xdr:cNvPr id="882" name="楕円 881"/>
        <xdr:cNvSpPr/>
      </xdr:nvSpPr>
      <xdr:spPr>
        <a:xfrm>
          <a:off x="20383500" y="127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4808</xdr:rowOff>
    </xdr:from>
    <xdr:ext cx="534377" cy="259045"/>
    <xdr:sp macro="" textlink="">
      <xdr:nvSpPr>
        <xdr:cNvPr id="883" name="テキスト ボックス 882"/>
        <xdr:cNvSpPr txBox="1"/>
      </xdr:nvSpPr>
      <xdr:spPr>
        <a:xfrm>
          <a:off x="20167111" y="1252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109474</xdr:rowOff>
    </xdr:from>
    <xdr:to>
      <xdr:col>102</xdr:col>
      <xdr:colOff>165100</xdr:colOff>
      <xdr:row>74</xdr:row>
      <xdr:rowOff>39624</xdr:rowOff>
    </xdr:to>
    <xdr:sp macro="" textlink="">
      <xdr:nvSpPr>
        <xdr:cNvPr id="884" name="楕円 883"/>
        <xdr:cNvSpPr/>
      </xdr:nvSpPr>
      <xdr:spPr>
        <a:xfrm>
          <a:off x="19494500" y="126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56151</xdr:rowOff>
    </xdr:from>
    <xdr:ext cx="534377" cy="259045"/>
    <xdr:sp macro="" textlink="">
      <xdr:nvSpPr>
        <xdr:cNvPr id="885" name="テキスト ボックス 884"/>
        <xdr:cNvSpPr txBox="1"/>
      </xdr:nvSpPr>
      <xdr:spPr>
        <a:xfrm>
          <a:off x="19278111" y="124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124790</xdr:rowOff>
    </xdr:from>
    <xdr:to>
      <xdr:col>98</xdr:col>
      <xdr:colOff>38100</xdr:colOff>
      <xdr:row>74</xdr:row>
      <xdr:rowOff>54940</xdr:rowOff>
    </xdr:to>
    <xdr:sp macro="" textlink="">
      <xdr:nvSpPr>
        <xdr:cNvPr id="886" name="楕円 885"/>
        <xdr:cNvSpPr/>
      </xdr:nvSpPr>
      <xdr:spPr>
        <a:xfrm>
          <a:off x="18605500" y="126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71467</xdr:rowOff>
    </xdr:from>
    <xdr:ext cx="534377" cy="259045"/>
    <xdr:sp macro="" textlink="">
      <xdr:nvSpPr>
        <xdr:cNvPr id="887" name="テキスト ボックス 886"/>
        <xdr:cNvSpPr txBox="1"/>
      </xdr:nvSpPr>
      <xdr:spPr>
        <a:xfrm>
          <a:off x="18389111" y="124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546,460</a:t>
          </a:r>
          <a:r>
            <a:rPr kumimoji="1" lang="ja-JP" altLang="en-US" sz="1300">
              <a:latin typeface="ＭＳ Ｐゴシック" panose="020B0600070205080204" pitchFamily="50" charset="-128"/>
              <a:ea typeface="ＭＳ Ｐゴシック" panose="020B0600070205080204" pitchFamily="50" charset="-128"/>
            </a:rPr>
            <a:t>円となっている。補助費等については住民一人当たり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80,536</a:t>
          </a:r>
          <a:r>
            <a:rPr kumimoji="1" lang="ja-JP" altLang="en-US" sz="1300">
              <a:latin typeface="ＭＳ Ｐゴシック" panose="020B0600070205080204" pitchFamily="50" charset="-128"/>
              <a:ea typeface="ＭＳ Ｐゴシック" panose="020B0600070205080204" pitchFamily="50" charset="-128"/>
            </a:rPr>
            <a:t>円、貸付金については住民一人当たり</a:t>
          </a:r>
          <a:r>
            <a:rPr kumimoji="1" lang="en-US" altLang="ja-JP" sz="1300">
              <a:latin typeface="ＭＳ Ｐゴシック" panose="020B0600070205080204" pitchFamily="50" charset="-128"/>
              <a:ea typeface="ＭＳ Ｐゴシック" panose="020B0600070205080204" pitchFamily="50" charset="-128"/>
            </a:rPr>
            <a:t>38,660</a:t>
          </a:r>
          <a:r>
            <a:rPr kumimoji="1" lang="ja-JP" altLang="en-US" sz="1300">
              <a:latin typeface="ＭＳ Ｐゴシック" panose="020B0600070205080204" pitchFamily="50" charset="-128"/>
              <a:ea typeface="ＭＳ Ｐゴシック" panose="020B0600070205080204" pitchFamily="50" charset="-128"/>
            </a:rPr>
            <a:t>円で、類似団体内で一人当たりコストが非常に高い状況となっている。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補助費等は可燃物処理施設の整備に伴う広域負担金などの増が要因となっている。また貸付金については、日本遺産「麒麟のまち」推進協議会に対する整備資金貸付や工場等新設に伴う融資による預託額（企業立地促進資金貸付）が増となる一方、地域の活性化を目的としたふるさと融資（地域総合整備資金貸付）や中小企業の経営の安定化を目的とした制度融資資金が実績減となったことにより、貸付金全体としては前年度に比べ減であるものの、なお類似団体平均を超えていることを踏まえ、補助金・貸付金の公平性・透明性の確保や事業の支出効果の検証などにより、引き続き必要に応じて事業の見直しを行っていく。</a:t>
          </a:r>
        </a:p>
        <a:p>
          <a:r>
            <a:rPr kumimoji="1" lang="ja-JP" altLang="en-US" sz="1300">
              <a:latin typeface="ＭＳ Ｐゴシック" panose="020B0600070205080204" pitchFamily="50" charset="-128"/>
              <a:ea typeface="ＭＳ Ｐゴシック" panose="020B0600070205080204" pitchFamily="50" charset="-128"/>
            </a:rPr>
            <a:t>　また、普通建設事業費のうち新規整備は住民一人当たり</a:t>
          </a:r>
          <a:r>
            <a:rPr kumimoji="1" lang="en-US" altLang="ja-JP" sz="1300">
              <a:latin typeface="ＭＳ Ｐゴシック" panose="020B0600070205080204" pitchFamily="50" charset="-128"/>
              <a:ea typeface="ＭＳ Ｐゴシック" panose="020B0600070205080204" pitchFamily="50" charset="-128"/>
            </a:rPr>
            <a:t>18,282</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9,851</a:t>
          </a:r>
          <a:r>
            <a:rPr kumimoji="1" lang="ja-JP" altLang="en-US" sz="1300">
              <a:latin typeface="ＭＳ Ｐゴシック" panose="020B0600070205080204" pitchFamily="50" charset="-128"/>
              <a:ea typeface="ＭＳ Ｐゴシック" panose="020B0600070205080204" pitchFamily="50" charset="-128"/>
            </a:rPr>
            <a:t>円に比べて大きく増加しているが、これは、市内全小中学校を対象としたエアコン整備事業（</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億円）や、地域情報化推進のための</a:t>
          </a:r>
          <a:r>
            <a:rPr kumimoji="1" lang="en-US" altLang="ja-JP" sz="1300">
              <a:latin typeface="ＭＳ Ｐゴシック" panose="020B0600070205080204" pitchFamily="50" charset="-128"/>
              <a:ea typeface="ＭＳ Ｐゴシック" panose="020B0600070205080204" pitchFamily="50" charset="-128"/>
            </a:rPr>
            <a:t>FM</a:t>
          </a:r>
          <a:r>
            <a:rPr kumimoji="1" lang="ja-JP" altLang="en-US" sz="1300">
              <a:latin typeface="ＭＳ Ｐゴシック" panose="020B0600070205080204" pitchFamily="50" charset="-128"/>
              <a:ea typeface="ＭＳ Ｐゴシック" panose="020B0600070205080204" pitchFamily="50" charset="-128"/>
            </a:rPr>
            <a:t>中継局工事（</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可燃物処理施設建設等の大型事業への負担の増等により投資的経費の増加が見込まれるが、国県補助金等の有利な財源の活用や徹底した行財政改革の取り組みなどを行い経費の抑制・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186,960
185,440
765.31
104,317,163
102,166,213
1,910,686
50,441,991
110,750,466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12446</xdr:rowOff>
    </xdr:from>
    <xdr:to>
      <xdr:col>24</xdr:col>
      <xdr:colOff>63500</xdr:colOff>
      <xdr:row>33</xdr:row>
      <xdr:rowOff>26162</xdr:rowOff>
    </xdr:to>
    <xdr:cxnSp macro="">
      <xdr:nvCxnSpPr>
        <xdr:cNvPr id="61" name="直線コネクタ 60"/>
        <xdr:cNvCxnSpPr/>
      </xdr:nvCxnSpPr>
      <xdr:spPr>
        <a:xfrm flipV="1">
          <a:off x="3797300" y="56702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12446</xdr:rowOff>
    </xdr:from>
    <xdr:to>
      <xdr:col>19</xdr:col>
      <xdr:colOff>177800</xdr:colOff>
      <xdr:row>33</xdr:row>
      <xdr:rowOff>26162</xdr:rowOff>
    </xdr:to>
    <xdr:cxnSp macro="">
      <xdr:nvCxnSpPr>
        <xdr:cNvPr id="64" name="直線コネクタ 63"/>
        <xdr:cNvCxnSpPr/>
      </xdr:nvCxnSpPr>
      <xdr:spPr>
        <a:xfrm>
          <a:off x="2908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8636</xdr:rowOff>
    </xdr:from>
    <xdr:to>
      <xdr:col>15</xdr:col>
      <xdr:colOff>50800</xdr:colOff>
      <xdr:row>33</xdr:row>
      <xdr:rowOff>12446</xdr:rowOff>
    </xdr:to>
    <xdr:cxnSp macro="">
      <xdr:nvCxnSpPr>
        <xdr:cNvPr id="67" name="直線コネクタ 66"/>
        <xdr:cNvCxnSpPr/>
      </xdr:nvCxnSpPr>
      <xdr:spPr>
        <a:xfrm>
          <a:off x="2019300" y="566648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39895</xdr:rowOff>
    </xdr:from>
    <xdr:ext cx="469744" cy="259045"/>
    <xdr:sp macro="" textlink="">
      <xdr:nvSpPr>
        <xdr:cNvPr id="69" name="テキスト ボックス 68"/>
        <xdr:cNvSpPr txBox="1"/>
      </xdr:nvSpPr>
      <xdr:spPr>
        <a:xfrm>
          <a:off x="2673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37592</xdr:rowOff>
    </xdr:from>
    <xdr:to>
      <xdr:col>10</xdr:col>
      <xdr:colOff>114300</xdr:colOff>
      <xdr:row>33</xdr:row>
      <xdr:rowOff>8636</xdr:rowOff>
    </xdr:to>
    <xdr:cxnSp macro="">
      <xdr:nvCxnSpPr>
        <xdr:cNvPr id="70" name="直線コネクタ 69"/>
        <xdr:cNvCxnSpPr/>
      </xdr:nvCxnSpPr>
      <xdr:spPr>
        <a:xfrm>
          <a:off x="1130300" y="5523992"/>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72" name="テキスト ボックス 71"/>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66565</xdr:rowOff>
    </xdr:from>
    <xdr:ext cx="469744" cy="259045"/>
    <xdr:sp macro="" textlink="">
      <xdr:nvSpPr>
        <xdr:cNvPr id="74" name="テキスト ボックス 73"/>
        <xdr:cNvSpPr txBox="1"/>
      </xdr:nvSpPr>
      <xdr:spPr>
        <a:xfrm>
          <a:off x="895428" y="589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133096</xdr:rowOff>
    </xdr:from>
    <xdr:to>
      <xdr:col>24</xdr:col>
      <xdr:colOff>114300</xdr:colOff>
      <xdr:row>33</xdr:row>
      <xdr:rowOff>63246</xdr:rowOff>
    </xdr:to>
    <xdr:sp macro="" textlink="">
      <xdr:nvSpPr>
        <xdr:cNvPr id="80" name="楕円 79"/>
        <xdr:cNvSpPr/>
      </xdr:nvSpPr>
      <xdr:spPr>
        <a:xfrm>
          <a:off x="45847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155973</xdr:rowOff>
    </xdr:from>
    <xdr:ext cx="469744" cy="259045"/>
    <xdr:sp macro="" textlink="">
      <xdr:nvSpPr>
        <xdr:cNvPr id="81" name="議会費該当値テキスト"/>
        <xdr:cNvSpPr txBox="1"/>
      </xdr:nvSpPr>
      <xdr:spPr>
        <a:xfrm>
          <a:off x="4686300"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146812</xdr:rowOff>
    </xdr:from>
    <xdr:to>
      <xdr:col>20</xdr:col>
      <xdr:colOff>38100</xdr:colOff>
      <xdr:row>33</xdr:row>
      <xdr:rowOff>76962</xdr:rowOff>
    </xdr:to>
    <xdr:sp macro="" textlink="">
      <xdr:nvSpPr>
        <xdr:cNvPr id="82" name="楕円 81"/>
        <xdr:cNvSpPr/>
      </xdr:nvSpPr>
      <xdr:spPr>
        <a:xfrm>
          <a:off x="3746500" y="56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93489</xdr:rowOff>
    </xdr:from>
    <xdr:ext cx="469744" cy="259045"/>
    <xdr:sp macro="" textlink="">
      <xdr:nvSpPr>
        <xdr:cNvPr id="83" name="テキスト ボックス 82"/>
        <xdr:cNvSpPr txBox="1"/>
      </xdr:nvSpPr>
      <xdr:spPr>
        <a:xfrm>
          <a:off x="3562428" y="54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133096</xdr:rowOff>
    </xdr:from>
    <xdr:to>
      <xdr:col>15</xdr:col>
      <xdr:colOff>101600</xdr:colOff>
      <xdr:row>33</xdr:row>
      <xdr:rowOff>63246</xdr:rowOff>
    </xdr:to>
    <xdr:sp macro="" textlink="">
      <xdr:nvSpPr>
        <xdr:cNvPr id="84" name="楕円 83"/>
        <xdr:cNvSpPr/>
      </xdr:nvSpPr>
      <xdr:spPr>
        <a:xfrm>
          <a:off x="2857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79773</xdr:rowOff>
    </xdr:from>
    <xdr:ext cx="469744" cy="259045"/>
    <xdr:sp macro="" textlink="">
      <xdr:nvSpPr>
        <xdr:cNvPr id="85" name="テキスト ボックス 84"/>
        <xdr:cNvSpPr txBox="1"/>
      </xdr:nvSpPr>
      <xdr:spPr>
        <a:xfrm>
          <a:off x="2673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129286</xdr:rowOff>
    </xdr:from>
    <xdr:to>
      <xdr:col>10</xdr:col>
      <xdr:colOff>165100</xdr:colOff>
      <xdr:row>33</xdr:row>
      <xdr:rowOff>59436</xdr:rowOff>
    </xdr:to>
    <xdr:sp macro="" textlink="">
      <xdr:nvSpPr>
        <xdr:cNvPr id="86" name="楕円 85"/>
        <xdr:cNvSpPr/>
      </xdr:nvSpPr>
      <xdr:spPr>
        <a:xfrm>
          <a:off x="1968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75963</xdr:rowOff>
    </xdr:from>
    <xdr:ext cx="469744" cy="259045"/>
    <xdr:sp macro="" textlink="">
      <xdr:nvSpPr>
        <xdr:cNvPr id="87" name="テキスト ボックス 86"/>
        <xdr:cNvSpPr txBox="1"/>
      </xdr:nvSpPr>
      <xdr:spPr>
        <a:xfrm>
          <a:off x="1784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158242</xdr:rowOff>
    </xdr:from>
    <xdr:to>
      <xdr:col>6</xdr:col>
      <xdr:colOff>38100</xdr:colOff>
      <xdr:row>32</xdr:row>
      <xdr:rowOff>88392</xdr:rowOff>
    </xdr:to>
    <xdr:sp macro="" textlink="">
      <xdr:nvSpPr>
        <xdr:cNvPr id="88" name="楕円 87"/>
        <xdr:cNvSpPr/>
      </xdr:nvSpPr>
      <xdr:spPr>
        <a:xfrm>
          <a:off x="1079500" y="54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104919</xdr:rowOff>
    </xdr:from>
    <xdr:ext cx="469744" cy="259045"/>
    <xdr:sp macro="" textlink="">
      <xdr:nvSpPr>
        <xdr:cNvPr id="89" name="テキスト ボックス 88"/>
        <xdr:cNvSpPr txBox="1"/>
      </xdr:nvSpPr>
      <xdr:spPr>
        <a:xfrm>
          <a:off x="895428" y="524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101714</xdr:rowOff>
    </xdr:from>
    <xdr:to>
      <xdr:col>24</xdr:col>
      <xdr:colOff>63500</xdr:colOff>
      <xdr:row>54</xdr:row>
      <xdr:rowOff>100743</xdr:rowOff>
    </xdr:to>
    <xdr:cxnSp macro="">
      <xdr:nvCxnSpPr>
        <xdr:cNvPr id="119" name="直線コネクタ 118"/>
        <xdr:cNvCxnSpPr/>
      </xdr:nvCxnSpPr>
      <xdr:spPr>
        <a:xfrm flipV="1">
          <a:off x="3797300" y="9017114"/>
          <a:ext cx="838200" cy="34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48165</xdr:rowOff>
    </xdr:from>
    <xdr:to>
      <xdr:col>19</xdr:col>
      <xdr:colOff>177800</xdr:colOff>
      <xdr:row>54</xdr:row>
      <xdr:rowOff>100743</xdr:rowOff>
    </xdr:to>
    <xdr:cxnSp macro="">
      <xdr:nvCxnSpPr>
        <xdr:cNvPr id="122" name="直線コネクタ 121"/>
        <xdr:cNvCxnSpPr/>
      </xdr:nvCxnSpPr>
      <xdr:spPr>
        <a:xfrm>
          <a:off x="2908300" y="930646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48165</xdr:rowOff>
    </xdr:from>
    <xdr:to>
      <xdr:col>15</xdr:col>
      <xdr:colOff>50800</xdr:colOff>
      <xdr:row>56</xdr:row>
      <xdr:rowOff>80969</xdr:rowOff>
    </xdr:to>
    <xdr:cxnSp macro="">
      <xdr:nvCxnSpPr>
        <xdr:cNvPr id="125" name="直線コネクタ 124"/>
        <xdr:cNvCxnSpPr/>
      </xdr:nvCxnSpPr>
      <xdr:spPr>
        <a:xfrm flipV="1">
          <a:off x="2019300" y="9306465"/>
          <a:ext cx="889000" cy="3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119695</xdr:rowOff>
    </xdr:from>
    <xdr:ext cx="534377" cy="259045"/>
    <xdr:sp macro="" textlink="">
      <xdr:nvSpPr>
        <xdr:cNvPr id="127" name="テキスト ボックス 126"/>
        <xdr:cNvSpPr txBox="1"/>
      </xdr:nvSpPr>
      <xdr:spPr>
        <a:xfrm>
          <a:off x="2641111" y="98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161207</xdr:rowOff>
    </xdr:from>
    <xdr:to>
      <xdr:col>10</xdr:col>
      <xdr:colOff>114300</xdr:colOff>
      <xdr:row>56</xdr:row>
      <xdr:rowOff>80969</xdr:rowOff>
    </xdr:to>
    <xdr:cxnSp macro="">
      <xdr:nvCxnSpPr>
        <xdr:cNvPr id="128" name="直線コネクタ 127"/>
        <xdr:cNvCxnSpPr/>
      </xdr:nvCxnSpPr>
      <xdr:spPr>
        <a:xfrm>
          <a:off x="1130300" y="9590957"/>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122191</xdr:rowOff>
    </xdr:from>
    <xdr:ext cx="534377" cy="259045"/>
    <xdr:sp macro="" textlink="">
      <xdr:nvSpPr>
        <xdr:cNvPr id="130" name="テキスト ボックス 129"/>
        <xdr:cNvSpPr txBox="1"/>
      </xdr:nvSpPr>
      <xdr:spPr>
        <a:xfrm>
          <a:off x="1752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38295</xdr:rowOff>
    </xdr:from>
    <xdr:ext cx="534377" cy="259045"/>
    <xdr:sp macro="" textlink="">
      <xdr:nvSpPr>
        <xdr:cNvPr id="132" name="テキスト ボックス 131"/>
        <xdr:cNvSpPr txBox="1"/>
      </xdr:nvSpPr>
      <xdr:spPr>
        <a:xfrm>
          <a:off x="863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50914</xdr:rowOff>
    </xdr:from>
    <xdr:to>
      <xdr:col>24</xdr:col>
      <xdr:colOff>114300</xdr:colOff>
      <xdr:row>52</xdr:row>
      <xdr:rowOff>152514</xdr:rowOff>
    </xdr:to>
    <xdr:sp macro="" textlink="">
      <xdr:nvSpPr>
        <xdr:cNvPr id="138" name="楕円 137"/>
        <xdr:cNvSpPr/>
      </xdr:nvSpPr>
      <xdr:spPr>
        <a:xfrm>
          <a:off x="4584700" y="89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73791</xdr:rowOff>
    </xdr:from>
    <xdr:ext cx="534377" cy="259045"/>
    <xdr:sp macro="" textlink="">
      <xdr:nvSpPr>
        <xdr:cNvPr id="139" name="総務費該当値テキスト"/>
        <xdr:cNvSpPr txBox="1"/>
      </xdr:nvSpPr>
      <xdr:spPr>
        <a:xfrm>
          <a:off x="4686300" y="88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49943</xdr:rowOff>
    </xdr:from>
    <xdr:to>
      <xdr:col>20</xdr:col>
      <xdr:colOff>38100</xdr:colOff>
      <xdr:row>54</xdr:row>
      <xdr:rowOff>151543</xdr:rowOff>
    </xdr:to>
    <xdr:sp macro="" textlink="">
      <xdr:nvSpPr>
        <xdr:cNvPr id="140" name="楕円 139"/>
        <xdr:cNvSpPr/>
      </xdr:nvSpPr>
      <xdr:spPr>
        <a:xfrm>
          <a:off x="3746500" y="93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168070</xdr:rowOff>
    </xdr:from>
    <xdr:ext cx="534377" cy="259045"/>
    <xdr:sp macro="" textlink="">
      <xdr:nvSpPr>
        <xdr:cNvPr id="141" name="テキスト ボックス 140"/>
        <xdr:cNvSpPr txBox="1"/>
      </xdr:nvSpPr>
      <xdr:spPr>
        <a:xfrm>
          <a:off x="3530111" y="908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168815</xdr:rowOff>
    </xdr:from>
    <xdr:to>
      <xdr:col>15</xdr:col>
      <xdr:colOff>101600</xdr:colOff>
      <xdr:row>54</xdr:row>
      <xdr:rowOff>98965</xdr:rowOff>
    </xdr:to>
    <xdr:sp macro="" textlink="">
      <xdr:nvSpPr>
        <xdr:cNvPr id="142" name="楕円 141"/>
        <xdr:cNvSpPr/>
      </xdr:nvSpPr>
      <xdr:spPr>
        <a:xfrm>
          <a:off x="2857500" y="92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115492</xdr:rowOff>
    </xdr:from>
    <xdr:ext cx="534377" cy="259045"/>
    <xdr:sp macro="" textlink="">
      <xdr:nvSpPr>
        <xdr:cNvPr id="143" name="テキスト ボックス 142"/>
        <xdr:cNvSpPr txBox="1"/>
      </xdr:nvSpPr>
      <xdr:spPr>
        <a:xfrm>
          <a:off x="2641111" y="903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30169</xdr:rowOff>
    </xdr:from>
    <xdr:to>
      <xdr:col>10</xdr:col>
      <xdr:colOff>165100</xdr:colOff>
      <xdr:row>56</xdr:row>
      <xdr:rowOff>131769</xdr:rowOff>
    </xdr:to>
    <xdr:sp macro="" textlink="">
      <xdr:nvSpPr>
        <xdr:cNvPr id="144" name="楕円 143"/>
        <xdr:cNvSpPr/>
      </xdr:nvSpPr>
      <xdr:spPr>
        <a:xfrm>
          <a:off x="1968500" y="96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148296</xdr:rowOff>
    </xdr:from>
    <xdr:ext cx="534377" cy="259045"/>
    <xdr:sp macro="" textlink="">
      <xdr:nvSpPr>
        <xdr:cNvPr id="145" name="テキスト ボックス 144"/>
        <xdr:cNvSpPr txBox="1"/>
      </xdr:nvSpPr>
      <xdr:spPr>
        <a:xfrm>
          <a:off x="1752111" y="940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110407</xdr:rowOff>
    </xdr:from>
    <xdr:to>
      <xdr:col>6</xdr:col>
      <xdr:colOff>38100</xdr:colOff>
      <xdr:row>56</xdr:row>
      <xdr:rowOff>40557</xdr:rowOff>
    </xdr:to>
    <xdr:sp macro="" textlink="">
      <xdr:nvSpPr>
        <xdr:cNvPr id="146" name="楕円 145"/>
        <xdr:cNvSpPr/>
      </xdr:nvSpPr>
      <xdr:spPr>
        <a:xfrm>
          <a:off x="1079500" y="95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57084</xdr:rowOff>
    </xdr:from>
    <xdr:ext cx="534377" cy="259045"/>
    <xdr:sp macro="" textlink="">
      <xdr:nvSpPr>
        <xdr:cNvPr id="147" name="テキスト ボックス 146"/>
        <xdr:cNvSpPr txBox="1"/>
      </xdr:nvSpPr>
      <xdr:spPr>
        <a:xfrm>
          <a:off x="863111" y="93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108662</xdr:rowOff>
    </xdr:from>
    <xdr:to>
      <xdr:col>24</xdr:col>
      <xdr:colOff>63500</xdr:colOff>
      <xdr:row>74</xdr:row>
      <xdr:rowOff>162713</xdr:rowOff>
    </xdr:to>
    <xdr:cxnSp macro="">
      <xdr:nvCxnSpPr>
        <xdr:cNvPr id="177" name="直線コネクタ 176"/>
        <xdr:cNvCxnSpPr/>
      </xdr:nvCxnSpPr>
      <xdr:spPr>
        <a:xfrm flipV="1">
          <a:off x="3797300" y="12795962"/>
          <a:ext cx="8382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162713</xdr:rowOff>
    </xdr:from>
    <xdr:to>
      <xdr:col>19</xdr:col>
      <xdr:colOff>177800</xdr:colOff>
      <xdr:row>75</xdr:row>
      <xdr:rowOff>35204</xdr:rowOff>
    </xdr:to>
    <xdr:cxnSp macro="">
      <xdr:nvCxnSpPr>
        <xdr:cNvPr id="180" name="直線コネクタ 179"/>
        <xdr:cNvCxnSpPr/>
      </xdr:nvCxnSpPr>
      <xdr:spPr>
        <a:xfrm flipV="1">
          <a:off x="2908300" y="12850013"/>
          <a:ext cx="8890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35204</xdr:rowOff>
    </xdr:from>
    <xdr:to>
      <xdr:col>15</xdr:col>
      <xdr:colOff>50800</xdr:colOff>
      <xdr:row>75</xdr:row>
      <xdr:rowOff>108331</xdr:rowOff>
    </xdr:to>
    <xdr:cxnSp macro="">
      <xdr:nvCxnSpPr>
        <xdr:cNvPr id="183" name="直線コネクタ 182"/>
        <xdr:cNvCxnSpPr/>
      </xdr:nvCxnSpPr>
      <xdr:spPr>
        <a:xfrm flipV="1">
          <a:off x="2019300" y="12893954"/>
          <a:ext cx="889000" cy="7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94239</xdr:rowOff>
    </xdr:from>
    <xdr:ext cx="599010" cy="259045"/>
    <xdr:sp macro="" textlink="">
      <xdr:nvSpPr>
        <xdr:cNvPr id="185" name="テキスト ボックス 184"/>
        <xdr:cNvSpPr txBox="1"/>
      </xdr:nvSpPr>
      <xdr:spPr>
        <a:xfrm>
          <a:off x="2608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108331</xdr:rowOff>
    </xdr:from>
    <xdr:to>
      <xdr:col>10</xdr:col>
      <xdr:colOff>114300</xdr:colOff>
      <xdr:row>75</xdr:row>
      <xdr:rowOff>153581</xdr:rowOff>
    </xdr:to>
    <xdr:cxnSp macro="">
      <xdr:nvCxnSpPr>
        <xdr:cNvPr id="186" name="直線コネクタ 185"/>
        <xdr:cNvCxnSpPr/>
      </xdr:nvCxnSpPr>
      <xdr:spPr>
        <a:xfrm flipV="1">
          <a:off x="1130300" y="12967081"/>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135171</xdr:rowOff>
    </xdr:from>
    <xdr:ext cx="599010" cy="259045"/>
    <xdr:sp macro="" textlink="">
      <xdr:nvSpPr>
        <xdr:cNvPr id="188" name="テキスト ボックス 187"/>
        <xdr:cNvSpPr txBox="1"/>
      </xdr:nvSpPr>
      <xdr:spPr>
        <a:xfrm>
          <a:off x="1719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57862</xdr:rowOff>
    </xdr:from>
    <xdr:to>
      <xdr:col>24</xdr:col>
      <xdr:colOff>114300</xdr:colOff>
      <xdr:row>74</xdr:row>
      <xdr:rowOff>159462</xdr:rowOff>
    </xdr:to>
    <xdr:sp macro="" textlink="">
      <xdr:nvSpPr>
        <xdr:cNvPr id="196" name="楕円 195"/>
        <xdr:cNvSpPr/>
      </xdr:nvSpPr>
      <xdr:spPr>
        <a:xfrm>
          <a:off x="4584700" y="127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80739</xdr:rowOff>
    </xdr:from>
    <xdr:ext cx="599010" cy="259045"/>
    <xdr:sp macro="" textlink="">
      <xdr:nvSpPr>
        <xdr:cNvPr id="197" name="民生費該当値テキスト"/>
        <xdr:cNvSpPr txBox="1"/>
      </xdr:nvSpPr>
      <xdr:spPr>
        <a:xfrm>
          <a:off x="4686300" y="1259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111913</xdr:rowOff>
    </xdr:from>
    <xdr:to>
      <xdr:col>20</xdr:col>
      <xdr:colOff>38100</xdr:colOff>
      <xdr:row>75</xdr:row>
      <xdr:rowOff>42063</xdr:rowOff>
    </xdr:to>
    <xdr:sp macro="" textlink="">
      <xdr:nvSpPr>
        <xdr:cNvPr id="198" name="楕円 197"/>
        <xdr:cNvSpPr/>
      </xdr:nvSpPr>
      <xdr:spPr>
        <a:xfrm>
          <a:off x="3746500" y="127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58590</xdr:rowOff>
    </xdr:from>
    <xdr:ext cx="599010" cy="259045"/>
    <xdr:sp macro="" textlink="">
      <xdr:nvSpPr>
        <xdr:cNvPr id="199" name="テキスト ボックス 198"/>
        <xdr:cNvSpPr txBox="1"/>
      </xdr:nvSpPr>
      <xdr:spPr>
        <a:xfrm>
          <a:off x="3497795" y="1257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155854</xdr:rowOff>
    </xdr:from>
    <xdr:to>
      <xdr:col>15</xdr:col>
      <xdr:colOff>101600</xdr:colOff>
      <xdr:row>75</xdr:row>
      <xdr:rowOff>86004</xdr:rowOff>
    </xdr:to>
    <xdr:sp macro="" textlink="">
      <xdr:nvSpPr>
        <xdr:cNvPr id="200" name="楕円 199"/>
        <xdr:cNvSpPr/>
      </xdr:nvSpPr>
      <xdr:spPr>
        <a:xfrm>
          <a:off x="2857500" y="1284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102531</xdr:rowOff>
    </xdr:from>
    <xdr:ext cx="599010" cy="259045"/>
    <xdr:sp macro="" textlink="">
      <xdr:nvSpPr>
        <xdr:cNvPr id="201" name="テキスト ボックス 200"/>
        <xdr:cNvSpPr txBox="1"/>
      </xdr:nvSpPr>
      <xdr:spPr>
        <a:xfrm>
          <a:off x="2608795" y="1261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57531</xdr:rowOff>
    </xdr:from>
    <xdr:to>
      <xdr:col>10</xdr:col>
      <xdr:colOff>165100</xdr:colOff>
      <xdr:row>75</xdr:row>
      <xdr:rowOff>159131</xdr:rowOff>
    </xdr:to>
    <xdr:sp macro="" textlink="">
      <xdr:nvSpPr>
        <xdr:cNvPr id="202" name="楕円 201"/>
        <xdr:cNvSpPr/>
      </xdr:nvSpPr>
      <xdr:spPr>
        <a:xfrm>
          <a:off x="1968500" y="129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4208</xdr:rowOff>
    </xdr:from>
    <xdr:ext cx="599010" cy="259045"/>
    <xdr:sp macro="" textlink="">
      <xdr:nvSpPr>
        <xdr:cNvPr id="203" name="テキスト ボックス 202"/>
        <xdr:cNvSpPr txBox="1"/>
      </xdr:nvSpPr>
      <xdr:spPr>
        <a:xfrm>
          <a:off x="1719795" y="1269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102781</xdr:rowOff>
    </xdr:from>
    <xdr:to>
      <xdr:col>6</xdr:col>
      <xdr:colOff>38100</xdr:colOff>
      <xdr:row>76</xdr:row>
      <xdr:rowOff>32931</xdr:rowOff>
    </xdr:to>
    <xdr:sp macro="" textlink="">
      <xdr:nvSpPr>
        <xdr:cNvPr id="204" name="楕円 203"/>
        <xdr:cNvSpPr/>
      </xdr:nvSpPr>
      <xdr:spPr>
        <a:xfrm>
          <a:off x="1079500" y="129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49458</xdr:rowOff>
    </xdr:from>
    <xdr:ext cx="599010" cy="259045"/>
    <xdr:sp macro="" textlink="">
      <xdr:nvSpPr>
        <xdr:cNvPr id="205" name="テキスト ボックス 204"/>
        <xdr:cNvSpPr txBox="1"/>
      </xdr:nvSpPr>
      <xdr:spPr>
        <a:xfrm>
          <a:off x="830795" y="1273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163040</xdr:rowOff>
    </xdr:from>
    <xdr:to>
      <xdr:col>24</xdr:col>
      <xdr:colOff>63500</xdr:colOff>
      <xdr:row>96</xdr:row>
      <xdr:rowOff>56215</xdr:rowOff>
    </xdr:to>
    <xdr:cxnSp macro="">
      <xdr:nvCxnSpPr>
        <xdr:cNvPr id="233" name="直線コネクタ 232"/>
        <xdr:cNvCxnSpPr/>
      </xdr:nvCxnSpPr>
      <xdr:spPr>
        <a:xfrm flipV="1">
          <a:off x="3797300" y="16450790"/>
          <a:ext cx="838200" cy="6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56215</xdr:rowOff>
    </xdr:from>
    <xdr:to>
      <xdr:col>19</xdr:col>
      <xdr:colOff>177800</xdr:colOff>
      <xdr:row>96</xdr:row>
      <xdr:rowOff>64376</xdr:rowOff>
    </xdr:to>
    <xdr:cxnSp macro="">
      <xdr:nvCxnSpPr>
        <xdr:cNvPr id="236" name="直線コネクタ 235"/>
        <xdr:cNvCxnSpPr/>
      </xdr:nvCxnSpPr>
      <xdr:spPr>
        <a:xfrm flipV="1">
          <a:off x="2908300" y="16515415"/>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64376</xdr:rowOff>
    </xdr:from>
    <xdr:to>
      <xdr:col>15</xdr:col>
      <xdr:colOff>50800</xdr:colOff>
      <xdr:row>97</xdr:row>
      <xdr:rowOff>33493</xdr:rowOff>
    </xdr:to>
    <xdr:cxnSp macro="">
      <xdr:nvCxnSpPr>
        <xdr:cNvPr id="239" name="直線コネクタ 238"/>
        <xdr:cNvCxnSpPr/>
      </xdr:nvCxnSpPr>
      <xdr:spPr>
        <a:xfrm flipV="1">
          <a:off x="2019300" y="16523576"/>
          <a:ext cx="889000" cy="14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1" name="テキスト ボックス 240"/>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118166</xdr:rowOff>
    </xdr:from>
    <xdr:to>
      <xdr:col>10</xdr:col>
      <xdr:colOff>114300</xdr:colOff>
      <xdr:row>97</xdr:row>
      <xdr:rowOff>33493</xdr:rowOff>
    </xdr:to>
    <xdr:cxnSp macro="">
      <xdr:nvCxnSpPr>
        <xdr:cNvPr id="242" name="直線コネクタ 241"/>
        <xdr:cNvCxnSpPr/>
      </xdr:nvCxnSpPr>
      <xdr:spPr>
        <a:xfrm>
          <a:off x="1130300" y="16577366"/>
          <a:ext cx="889000" cy="8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112240</xdr:rowOff>
    </xdr:from>
    <xdr:to>
      <xdr:col>24</xdr:col>
      <xdr:colOff>114300</xdr:colOff>
      <xdr:row>96</xdr:row>
      <xdr:rowOff>42390</xdr:rowOff>
    </xdr:to>
    <xdr:sp macro="" textlink="">
      <xdr:nvSpPr>
        <xdr:cNvPr id="252" name="楕円 251"/>
        <xdr:cNvSpPr/>
      </xdr:nvSpPr>
      <xdr:spPr>
        <a:xfrm>
          <a:off x="4584700" y="163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135117</xdr:rowOff>
    </xdr:from>
    <xdr:ext cx="534377" cy="259045"/>
    <xdr:sp macro="" textlink="">
      <xdr:nvSpPr>
        <xdr:cNvPr id="253" name="衛生費該当値テキスト"/>
        <xdr:cNvSpPr txBox="1"/>
      </xdr:nvSpPr>
      <xdr:spPr>
        <a:xfrm>
          <a:off x="4686300" y="162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5415</xdr:rowOff>
    </xdr:from>
    <xdr:to>
      <xdr:col>20</xdr:col>
      <xdr:colOff>38100</xdr:colOff>
      <xdr:row>96</xdr:row>
      <xdr:rowOff>107015</xdr:rowOff>
    </xdr:to>
    <xdr:sp macro="" textlink="">
      <xdr:nvSpPr>
        <xdr:cNvPr id="254" name="楕円 253"/>
        <xdr:cNvSpPr/>
      </xdr:nvSpPr>
      <xdr:spPr>
        <a:xfrm>
          <a:off x="3746500" y="164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123542</xdr:rowOff>
    </xdr:from>
    <xdr:ext cx="534377" cy="259045"/>
    <xdr:sp macro="" textlink="">
      <xdr:nvSpPr>
        <xdr:cNvPr id="255" name="テキスト ボックス 254"/>
        <xdr:cNvSpPr txBox="1"/>
      </xdr:nvSpPr>
      <xdr:spPr>
        <a:xfrm>
          <a:off x="3530111" y="162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13576</xdr:rowOff>
    </xdr:from>
    <xdr:to>
      <xdr:col>15</xdr:col>
      <xdr:colOff>101600</xdr:colOff>
      <xdr:row>96</xdr:row>
      <xdr:rowOff>115176</xdr:rowOff>
    </xdr:to>
    <xdr:sp macro="" textlink="">
      <xdr:nvSpPr>
        <xdr:cNvPr id="256" name="楕円 255"/>
        <xdr:cNvSpPr/>
      </xdr:nvSpPr>
      <xdr:spPr>
        <a:xfrm>
          <a:off x="2857500" y="16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131703</xdr:rowOff>
    </xdr:from>
    <xdr:ext cx="534377" cy="259045"/>
    <xdr:sp macro="" textlink="">
      <xdr:nvSpPr>
        <xdr:cNvPr id="257" name="テキスト ボックス 256"/>
        <xdr:cNvSpPr txBox="1"/>
      </xdr:nvSpPr>
      <xdr:spPr>
        <a:xfrm>
          <a:off x="2641111" y="162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154143</xdr:rowOff>
    </xdr:from>
    <xdr:to>
      <xdr:col>10</xdr:col>
      <xdr:colOff>165100</xdr:colOff>
      <xdr:row>97</xdr:row>
      <xdr:rowOff>84293</xdr:rowOff>
    </xdr:to>
    <xdr:sp macro="" textlink="">
      <xdr:nvSpPr>
        <xdr:cNvPr id="258" name="楕円 257"/>
        <xdr:cNvSpPr/>
      </xdr:nvSpPr>
      <xdr:spPr>
        <a:xfrm>
          <a:off x="1968500" y="166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75420</xdr:rowOff>
    </xdr:from>
    <xdr:ext cx="534377" cy="259045"/>
    <xdr:sp macro="" textlink="">
      <xdr:nvSpPr>
        <xdr:cNvPr id="259" name="テキスト ボックス 258"/>
        <xdr:cNvSpPr txBox="1"/>
      </xdr:nvSpPr>
      <xdr:spPr>
        <a:xfrm>
          <a:off x="1752111" y="1670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67366</xdr:rowOff>
    </xdr:from>
    <xdr:to>
      <xdr:col>6</xdr:col>
      <xdr:colOff>38100</xdr:colOff>
      <xdr:row>96</xdr:row>
      <xdr:rowOff>168966</xdr:rowOff>
    </xdr:to>
    <xdr:sp macro="" textlink="">
      <xdr:nvSpPr>
        <xdr:cNvPr id="260" name="楕円 259"/>
        <xdr:cNvSpPr/>
      </xdr:nvSpPr>
      <xdr:spPr>
        <a:xfrm>
          <a:off x="1079500" y="165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14043</xdr:rowOff>
    </xdr:from>
    <xdr:ext cx="534377" cy="259045"/>
    <xdr:sp macro="" textlink="">
      <xdr:nvSpPr>
        <xdr:cNvPr id="261" name="テキスト ボックス 260"/>
        <xdr:cNvSpPr txBox="1"/>
      </xdr:nvSpPr>
      <xdr:spPr>
        <a:xfrm>
          <a:off x="863111" y="163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132385</xdr:rowOff>
    </xdr:from>
    <xdr:to>
      <xdr:col>45</xdr:col>
      <xdr:colOff>177800</xdr:colOff>
      <xdr:row>38</xdr:row>
      <xdr:rowOff>139700</xdr:rowOff>
    </xdr:to>
    <xdr:cxnSp macro="">
      <xdr:nvCxnSpPr>
        <xdr:cNvPr id="294" name="直線コネクタ 293"/>
        <xdr:cNvCxnSpPr/>
      </xdr:nvCxnSpPr>
      <xdr:spPr>
        <a:xfrm>
          <a:off x="7861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104157</xdr:rowOff>
    </xdr:from>
    <xdr:ext cx="378565" cy="259045"/>
    <xdr:sp macro="" textlink="">
      <xdr:nvSpPr>
        <xdr:cNvPr id="296" name="テキスト ボックス 295"/>
        <xdr:cNvSpPr txBox="1"/>
      </xdr:nvSpPr>
      <xdr:spPr>
        <a:xfrm>
          <a:off x="856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34087</xdr:rowOff>
    </xdr:from>
    <xdr:to>
      <xdr:col>41</xdr:col>
      <xdr:colOff>50800</xdr:colOff>
      <xdr:row>38</xdr:row>
      <xdr:rowOff>132385</xdr:rowOff>
    </xdr:to>
    <xdr:cxnSp macro="">
      <xdr:nvCxnSpPr>
        <xdr:cNvPr id="297" name="直線コネクタ 296"/>
        <xdr:cNvCxnSpPr/>
      </xdr:nvCxnSpPr>
      <xdr:spPr>
        <a:xfrm>
          <a:off x="6972300" y="654918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299" name="テキスト ボックス 298"/>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1" name="テキスト ボックス 300"/>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81585</xdr:rowOff>
    </xdr:from>
    <xdr:to>
      <xdr:col>41</xdr:col>
      <xdr:colOff>101600</xdr:colOff>
      <xdr:row>39</xdr:row>
      <xdr:rowOff>11735</xdr:rowOff>
    </xdr:to>
    <xdr:sp macro="" textlink="">
      <xdr:nvSpPr>
        <xdr:cNvPr id="313" name="楕円 312"/>
        <xdr:cNvSpPr/>
      </xdr:nvSpPr>
      <xdr:spPr>
        <a:xfrm>
          <a:off x="7810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2862</xdr:rowOff>
    </xdr:from>
    <xdr:ext cx="313932" cy="259045"/>
    <xdr:sp macro="" textlink="">
      <xdr:nvSpPr>
        <xdr:cNvPr id="314" name="テキスト ボックス 313"/>
        <xdr:cNvSpPr txBox="1"/>
      </xdr:nvSpPr>
      <xdr:spPr>
        <a:xfrm>
          <a:off x="7704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154737</xdr:rowOff>
    </xdr:from>
    <xdr:to>
      <xdr:col>36</xdr:col>
      <xdr:colOff>165100</xdr:colOff>
      <xdr:row>38</xdr:row>
      <xdr:rowOff>84886</xdr:rowOff>
    </xdr:to>
    <xdr:sp macro="" textlink="">
      <xdr:nvSpPr>
        <xdr:cNvPr id="315" name="楕円 314"/>
        <xdr:cNvSpPr/>
      </xdr:nvSpPr>
      <xdr:spPr>
        <a:xfrm>
          <a:off x="6921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76014</xdr:rowOff>
    </xdr:from>
    <xdr:ext cx="378565" cy="259045"/>
    <xdr:sp macro="" textlink="">
      <xdr:nvSpPr>
        <xdr:cNvPr id="316" name="テキスト ボックス 315"/>
        <xdr:cNvSpPr txBox="1"/>
      </xdr:nvSpPr>
      <xdr:spPr>
        <a:xfrm>
          <a:off x="6783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147930</xdr:rowOff>
    </xdr:from>
    <xdr:to>
      <xdr:col>54</xdr:col>
      <xdr:colOff>189865</xdr:colOff>
      <xdr:row>58</xdr:row>
      <xdr:rowOff>134488</xdr:rowOff>
    </xdr:to>
    <xdr:cxnSp macro="">
      <xdr:nvCxnSpPr>
        <xdr:cNvPr id="338" name="直線コネクタ 337"/>
        <xdr:cNvCxnSpPr/>
      </xdr:nvCxnSpPr>
      <xdr:spPr>
        <a:xfrm flipV="1">
          <a:off x="10475595" y="9234780"/>
          <a:ext cx="1270" cy="84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138315</xdr:rowOff>
    </xdr:from>
    <xdr:ext cx="378565" cy="259045"/>
    <xdr:sp macro="" textlink="">
      <xdr:nvSpPr>
        <xdr:cNvPr id="339" name="農林水産業費最小値テキスト"/>
        <xdr:cNvSpPr txBox="1"/>
      </xdr:nvSpPr>
      <xdr:spPr>
        <a:xfrm>
          <a:off x="10528300" y="1008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134488</xdr:rowOff>
    </xdr:from>
    <xdr:to>
      <xdr:col>55</xdr:col>
      <xdr:colOff>88900</xdr:colOff>
      <xdr:row>58</xdr:row>
      <xdr:rowOff>134488</xdr:rowOff>
    </xdr:to>
    <xdr:cxnSp macro="">
      <xdr:nvCxnSpPr>
        <xdr:cNvPr id="340" name="直線コネクタ 339"/>
        <xdr:cNvCxnSpPr/>
      </xdr:nvCxnSpPr>
      <xdr:spPr>
        <a:xfrm>
          <a:off x="10388600" y="1007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94607</xdr:rowOff>
    </xdr:from>
    <xdr:ext cx="534377" cy="259045"/>
    <xdr:sp macro="" textlink="">
      <xdr:nvSpPr>
        <xdr:cNvPr id="341" name="農林水産業費最大値テキスト"/>
        <xdr:cNvSpPr txBox="1"/>
      </xdr:nvSpPr>
      <xdr:spPr>
        <a:xfrm>
          <a:off x="10528300" y="901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147930</xdr:rowOff>
    </xdr:from>
    <xdr:to>
      <xdr:col>55</xdr:col>
      <xdr:colOff>88900</xdr:colOff>
      <xdr:row>53</xdr:row>
      <xdr:rowOff>147930</xdr:rowOff>
    </xdr:to>
    <xdr:cxnSp macro="">
      <xdr:nvCxnSpPr>
        <xdr:cNvPr id="342" name="直線コネクタ 341"/>
        <xdr:cNvCxnSpPr/>
      </xdr:nvCxnSpPr>
      <xdr:spPr>
        <a:xfrm>
          <a:off x="10388600" y="92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147930</xdr:rowOff>
    </xdr:from>
    <xdr:to>
      <xdr:col>55</xdr:col>
      <xdr:colOff>0</xdr:colOff>
      <xdr:row>54</xdr:row>
      <xdr:rowOff>30566</xdr:rowOff>
    </xdr:to>
    <xdr:cxnSp macro="">
      <xdr:nvCxnSpPr>
        <xdr:cNvPr id="343" name="直線コネクタ 342"/>
        <xdr:cNvCxnSpPr/>
      </xdr:nvCxnSpPr>
      <xdr:spPr>
        <a:xfrm flipV="1">
          <a:off x="9639300" y="9234780"/>
          <a:ext cx="8382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165122</xdr:rowOff>
    </xdr:from>
    <xdr:ext cx="469744" cy="259045"/>
    <xdr:sp macro="" textlink="">
      <xdr:nvSpPr>
        <xdr:cNvPr id="344" name="農林水産業費平均値テキスト"/>
        <xdr:cNvSpPr txBox="1"/>
      </xdr:nvSpPr>
      <xdr:spPr>
        <a:xfrm>
          <a:off x="10528300" y="9766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15245</xdr:rowOff>
    </xdr:from>
    <xdr:to>
      <xdr:col>55</xdr:col>
      <xdr:colOff>50800</xdr:colOff>
      <xdr:row>57</xdr:row>
      <xdr:rowOff>116845</xdr:rowOff>
    </xdr:to>
    <xdr:sp macro="" textlink="">
      <xdr:nvSpPr>
        <xdr:cNvPr id="345" name="フローチャート: 判断 344"/>
        <xdr:cNvSpPr/>
      </xdr:nvSpPr>
      <xdr:spPr>
        <a:xfrm>
          <a:off x="104267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574</xdr:rowOff>
    </xdr:from>
    <xdr:to>
      <xdr:col>50</xdr:col>
      <xdr:colOff>114300</xdr:colOff>
      <xdr:row>54</xdr:row>
      <xdr:rowOff>30566</xdr:rowOff>
    </xdr:to>
    <xdr:cxnSp macro="">
      <xdr:nvCxnSpPr>
        <xdr:cNvPr id="346" name="直線コネクタ 345"/>
        <xdr:cNvCxnSpPr/>
      </xdr:nvCxnSpPr>
      <xdr:spPr>
        <a:xfrm>
          <a:off x="8750300" y="8915974"/>
          <a:ext cx="8890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17988</xdr:rowOff>
    </xdr:from>
    <xdr:to>
      <xdr:col>50</xdr:col>
      <xdr:colOff>165100</xdr:colOff>
      <xdr:row>57</xdr:row>
      <xdr:rowOff>119588</xdr:rowOff>
    </xdr:to>
    <xdr:sp macro="" textlink="">
      <xdr:nvSpPr>
        <xdr:cNvPr id="347" name="フローチャート: 判断 346"/>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110715</xdr:rowOff>
    </xdr:from>
    <xdr:ext cx="469744" cy="259045"/>
    <xdr:sp macro="" textlink="">
      <xdr:nvSpPr>
        <xdr:cNvPr id="348" name="テキスト ボックス 347"/>
        <xdr:cNvSpPr txBox="1"/>
      </xdr:nvSpPr>
      <xdr:spPr>
        <a:xfrm>
          <a:off x="9404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574</xdr:rowOff>
    </xdr:from>
    <xdr:to>
      <xdr:col>45</xdr:col>
      <xdr:colOff>177800</xdr:colOff>
      <xdr:row>53</xdr:row>
      <xdr:rowOff>119309</xdr:rowOff>
    </xdr:to>
    <xdr:cxnSp macro="">
      <xdr:nvCxnSpPr>
        <xdr:cNvPr id="349" name="直線コネクタ 348"/>
        <xdr:cNvCxnSpPr/>
      </xdr:nvCxnSpPr>
      <xdr:spPr>
        <a:xfrm flipV="1">
          <a:off x="7861300" y="8915974"/>
          <a:ext cx="889000" cy="29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0" name="フローチャート: 判断 349"/>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1" name="テキスト ボックス 350"/>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169738</xdr:rowOff>
    </xdr:from>
    <xdr:to>
      <xdr:col>41</xdr:col>
      <xdr:colOff>50800</xdr:colOff>
      <xdr:row>53</xdr:row>
      <xdr:rowOff>119309</xdr:rowOff>
    </xdr:to>
    <xdr:cxnSp macro="">
      <xdr:nvCxnSpPr>
        <xdr:cNvPr id="352" name="直線コネクタ 351"/>
        <xdr:cNvCxnSpPr/>
      </xdr:nvCxnSpPr>
      <xdr:spPr>
        <a:xfrm>
          <a:off x="6972300" y="9085138"/>
          <a:ext cx="889000" cy="1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3" name="フローチャート: 判断 352"/>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111675</xdr:rowOff>
    </xdr:from>
    <xdr:ext cx="469744" cy="259045"/>
    <xdr:sp macro="" textlink="">
      <xdr:nvSpPr>
        <xdr:cNvPr id="354" name="テキスト ボックス 353"/>
        <xdr:cNvSpPr txBox="1"/>
      </xdr:nvSpPr>
      <xdr:spPr>
        <a:xfrm>
          <a:off x="7626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5" name="フローチャート: 判断 354"/>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56" name="テキスト ボックス 355"/>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97130</xdr:rowOff>
    </xdr:from>
    <xdr:to>
      <xdr:col>55</xdr:col>
      <xdr:colOff>50800</xdr:colOff>
      <xdr:row>54</xdr:row>
      <xdr:rowOff>27280</xdr:rowOff>
    </xdr:to>
    <xdr:sp macro="" textlink="">
      <xdr:nvSpPr>
        <xdr:cNvPr id="362" name="楕円 361"/>
        <xdr:cNvSpPr/>
      </xdr:nvSpPr>
      <xdr:spPr>
        <a:xfrm>
          <a:off x="10426700" y="91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50157</xdr:rowOff>
    </xdr:from>
    <xdr:ext cx="534377" cy="259045"/>
    <xdr:sp macro="" textlink="">
      <xdr:nvSpPr>
        <xdr:cNvPr id="363" name="農林水産業費該当値テキスト"/>
        <xdr:cNvSpPr txBox="1"/>
      </xdr:nvSpPr>
      <xdr:spPr>
        <a:xfrm>
          <a:off x="10528300" y="913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151216</xdr:rowOff>
    </xdr:from>
    <xdr:to>
      <xdr:col>50</xdr:col>
      <xdr:colOff>165100</xdr:colOff>
      <xdr:row>54</xdr:row>
      <xdr:rowOff>81366</xdr:rowOff>
    </xdr:to>
    <xdr:sp macro="" textlink="">
      <xdr:nvSpPr>
        <xdr:cNvPr id="364" name="楕円 363"/>
        <xdr:cNvSpPr/>
      </xdr:nvSpPr>
      <xdr:spPr>
        <a:xfrm>
          <a:off x="9588500" y="92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97893</xdr:rowOff>
    </xdr:from>
    <xdr:ext cx="534377" cy="259045"/>
    <xdr:sp macro="" textlink="">
      <xdr:nvSpPr>
        <xdr:cNvPr id="365" name="テキスト ボックス 364"/>
        <xdr:cNvSpPr txBox="1"/>
      </xdr:nvSpPr>
      <xdr:spPr>
        <a:xfrm>
          <a:off x="9372111" y="90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121224</xdr:rowOff>
    </xdr:from>
    <xdr:to>
      <xdr:col>46</xdr:col>
      <xdr:colOff>38100</xdr:colOff>
      <xdr:row>52</xdr:row>
      <xdr:rowOff>51374</xdr:rowOff>
    </xdr:to>
    <xdr:sp macro="" textlink="">
      <xdr:nvSpPr>
        <xdr:cNvPr id="366" name="楕円 365"/>
        <xdr:cNvSpPr/>
      </xdr:nvSpPr>
      <xdr:spPr>
        <a:xfrm>
          <a:off x="8699500" y="88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67901</xdr:rowOff>
    </xdr:from>
    <xdr:ext cx="534377" cy="259045"/>
    <xdr:sp macro="" textlink="">
      <xdr:nvSpPr>
        <xdr:cNvPr id="367" name="テキスト ボックス 366"/>
        <xdr:cNvSpPr txBox="1"/>
      </xdr:nvSpPr>
      <xdr:spPr>
        <a:xfrm>
          <a:off x="8483111" y="86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68509</xdr:rowOff>
    </xdr:from>
    <xdr:to>
      <xdr:col>41</xdr:col>
      <xdr:colOff>101600</xdr:colOff>
      <xdr:row>53</xdr:row>
      <xdr:rowOff>170109</xdr:rowOff>
    </xdr:to>
    <xdr:sp macro="" textlink="">
      <xdr:nvSpPr>
        <xdr:cNvPr id="368" name="楕円 367"/>
        <xdr:cNvSpPr/>
      </xdr:nvSpPr>
      <xdr:spPr>
        <a:xfrm>
          <a:off x="78105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15186</xdr:rowOff>
    </xdr:from>
    <xdr:ext cx="534377" cy="259045"/>
    <xdr:sp macro="" textlink="">
      <xdr:nvSpPr>
        <xdr:cNvPr id="369" name="テキスト ボックス 368"/>
        <xdr:cNvSpPr txBox="1"/>
      </xdr:nvSpPr>
      <xdr:spPr>
        <a:xfrm>
          <a:off x="7594111" y="8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118938</xdr:rowOff>
    </xdr:from>
    <xdr:to>
      <xdr:col>36</xdr:col>
      <xdr:colOff>165100</xdr:colOff>
      <xdr:row>53</xdr:row>
      <xdr:rowOff>49088</xdr:rowOff>
    </xdr:to>
    <xdr:sp macro="" textlink="">
      <xdr:nvSpPr>
        <xdr:cNvPr id="370" name="楕円 369"/>
        <xdr:cNvSpPr/>
      </xdr:nvSpPr>
      <xdr:spPr>
        <a:xfrm>
          <a:off x="6921500" y="90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65615</xdr:rowOff>
    </xdr:from>
    <xdr:ext cx="534377" cy="259045"/>
    <xdr:sp macro="" textlink="">
      <xdr:nvSpPr>
        <xdr:cNvPr id="371" name="テキスト ボックス 370"/>
        <xdr:cNvSpPr txBox="1"/>
      </xdr:nvSpPr>
      <xdr:spPr>
        <a:xfrm>
          <a:off x="6705111" y="88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155225</xdr:rowOff>
    </xdr:from>
    <xdr:to>
      <xdr:col>54</xdr:col>
      <xdr:colOff>189865</xdr:colOff>
      <xdr:row>79</xdr:row>
      <xdr:rowOff>30411</xdr:rowOff>
    </xdr:to>
    <xdr:cxnSp macro="">
      <xdr:nvCxnSpPr>
        <xdr:cNvPr id="395" name="直線コネクタ 394"/>
        <xdr:cNvCxnSpPr/>
      </xdr:nvCxnSpPr>
      <xdr:spPr>
        <a:xfrm flipV="1">
          <a:off x="10475595" y="12671075"/>
          <a:ext cx="1270" cy="90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34238</xdr:rowOff>
    </xdr:from>
    <xdr:ext cx="378565" cy="259045"/>
    <xdr:sp macro="" textlink="">
      <xdr:nvSpPr>
        <xdr:cNvPr id="396" name="商工費最小値テキスト"/>
        <xdr:cNvSpPr txBox="1"/>
      </xdr:nvSpPr>
      <xdr:spPr>
        <a:xfrm>
          <a:off x="10528300" y="13578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30411</xdr:rowOff>
    </xdr:from>
    <xdr:to>
      <xdr:col>55</xdr:col>
      <xdr:colOff>88900</xdr:colOff>
      <xdr:row>79</xdr:row>
      <xdr:rowOff>30411</xdr:rowOff>
    </xdr:to>
    <xdr:cxnSp macro="">
      <xdr:nvCxnSpPr>
        <xdr:cNvPr id="397" name="直線コネクタ 396"/>
        <xdr:cNvCxnSpPr/>
      </xdr:nvCxnSpPr>
      <xdr:spPr>
        <a:xfrm>
          <a:off x="10388600" y="1357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101902</xdr:rowOff>
    </xdr:from>
    <xdr:ext cx="534377" cy="259045"/>
    <xdr:sp macro="" textlink="">
      <xdr:nvSpPr>
        <xdr:cNvPr id="398" name="商工費最大値テキスト"/>
        <xdr:cNvSpPr txBox="1"/>
      </xdr:nvSpPr>
      <xdr:spPr>
        <a:xfrm>
          <a:off x="10528300" y="1244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155225</xdr:rowOff>
    </xdr:from>
    <xdr:to>
      <xdr:col>55</xdr:col>
      <xdr:colOff>88900</xdr:colOff>
      <xdr:row>73</xdr:row>
      <xdr:rowOff>155225</xdr:rowOff>
    </xdr:to>
    <xdr:cxnSp macro="">
      <xdr:nvCxnSpPr>
        <xdr:cNvPr id="399" name="直線コネクタ 398"/>
        <xdr:cNvCxnSpPr/>
      </xdr:nvCxnSpPr>
      <xdr:spPr>
        <a:xfrm>
          <a:off x="10388600" y="12671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121850</xdr:rowOff>
    </xdr:from>
    <xdr:to>
      <xdr:col>55</xdr:col>
      <xdr:colOff>0</xdr:colOff>
      <xdr:row>73</xdr:row>
      <xdr:rowOff>155225</xdr:rowOff>
    </xdr:to>
    <xdr:cxnSp macro="">
      <xdr:nvCxnSpPr>
        <xdr:cNvPr id="400" name="直線コネクタ 399"/>
        <xdr:cNvCxnSpPr/>
      </xdr:nvCxnSpPr>
      <xdr:spPr>
        <a:xfrm>
          <a:off x="9639300" y="12466250"/>
          <a:ext cx="8382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103351</xdr:rowOff>
    </xdr:from>
    <xdr:ext cx="534377" cy="259045"/>
    <xdr:sp macro="" textlink="">
      <xdr:nvSpPr>
        <xdr:cNvPr id="401" name="商工費平均値テキスト"/>
        <xdr:cNvSpPr txBox="1"/>
      </xdr:nvSpPr>
      <xdr:spPr>
        <a:xfrm>
          <a:off x="10528300" y="1330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124924</xdr:rowOff>
    </xdr:from>
    <xdr:to>
      <xdr:col>55</xdr:col>
      <xdr:colOff>50800</xdr:colOff>
      <xdr:row>78</xdr:row>
      <xdr:rowOff>55074</xdr:rowOff>
    </xdr:to>
    <xdr:sp macro="" textlink="">
      <xdr:nvSpPr>
        <xdr:cNvPr id="402" name="フローチャート: 判断 401"/>
        <xdr:cNvSpPr/>
      </xdr:nvSpPr>
      <xdr:spPr>
        <a:xfrm>
          <a:off x="10426700" y="1332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28696</xdr:rowOff>
    </xdr:from>
    <xdr:to>
      <xdr:col>50</xdr:col>
      <xdr:colOff>114300</xdr:colOff>
      <xdr:row>72</xdr:row>
      <xdr:rowOff>121850</xdr:rowOff>
    </xdr:to>
    <xdr:cxnSp macro="">
      <xdr:nvCxnSpPr>
        <xdr:cNvPr id="403" name="直線コネクタ 402"/>
        <xdr:cNvCxnSpPr/>
      </xdr:nvCxnSpPr>
      <xdr:spPr>
        <a:xfrm>
          <a:off x="8750300" y="12201646"/>
          <a:ext cx="889000" cy="2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138144</xdr:rowOff>
    </xdr:from>
    <xdr:to>
      <xdr:col>50</xdr:col>
      <xdr:colOff>165100</xdr:colOff>
      <xdr:row>78</xdr:row>
      <xdr:rowOff>68294</xdr:rowOff>
    </xdr:to>
    <xdr:sp macro="" textlink="">
      <xdr:nvSpPr>
        <xdr:cNvPr id="404" name="フローチャート: 判断 403"/>
        <xdr:cNvSpPr/>
      </xdr:nvSpPr>
      <xdr:spPr>
        <a:xfrm>
          <a:off x="9588500" y="133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59421</xdr:rowOff>
    </xdr:from>
    <xdr:ext cx="534377" cy="259045"/>
    <xdr:sp macro="" textlink="">
      <xdr:nvSpPr>
        <xdr:cNvPr id="405" name="テキスト ボックス 404"/>
        <xdr:cNvSpPr txBox="1"/>
      </xdr:nvSpPr>
      <xdr:spPr>
        <a:xfrm>
          <a:off x="9372111" y="134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75749</xdr:rowOff>
    </xdr:from>
    <xdr:to>
      <xdr:col>45</xdr:col>
      <xdr:colOff>177800</xdr:colOff>
      <xdr:row>71</xdr:row>
      <xdr:rowOff>28696</xdr:rowOff>
    </xdr:to>
    <xdr:cxnSp macro="">
      <xdr:nvCxnSpPr>
        <xdr:cNvPr id="406" name="直線コネクタ 405"/>
        <xdr:cNvCxnSpPr/>
      </xdr:nvCxnSpPr>
      <xdr:spPr>
        <a:xfrm>
          <a:off x="7861300" y="12077249"/>
          <a:ext cx="8890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6223</xdr:rowOff>
    </xdr:from>
    <xdr:to>
      <xdr:col>46</xdr:col>
      <xdr:colOff>38100</xdr:colOff>
      <xdr:row>78</xdr:row>
      <xdr:rowOff>107823</xdr:rowOff>
    </xdr:to>
    <xdr:sp macro="" textlink="">
      <xdr:nvSpPr>
        <xdr:cNvPr id="407" name="フローチャート: 判断 406"/>
        <xdr:cNvSpPr/>
      </xdr:nvSpPr>
      <xdr:spPr>
        <a:xfrm>
          <a:off x="86995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98950</xdr:rowOff>
    </xdr:from>
    <xdr:ext cx="469744" cy="259045"/>
    <xdr:sp macro="" textlink="">
      <xdr:nvSpPr>
        <xdr:cNvPr id="408" name="テキスト ボックス 407"/>
        <xdr:cNvSpPr txBox="1"/>
      </xdr:nvSpPr>
      <xdr:spPr>
        <a:xfrm>
          <a:off x="8515428" y="134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75749</xdr:rowOff>
    </xdr:from>
    <xdr:to>
      <xdr:col>41</xdr:col>
      <xdr:colOff>50800</xdr:colOff>
      <xdr:row>72</xdr:row>
      <xdr:rowOff>84722</xdr:rowOff>
    </xdr:to>
    <xdr:cxnSp macro="">
      <xdr:nvCxnSpPr>
        <xdr:cNvPr id="409" name="直線コネクタ 408"/>
        <xdr:cNvCxnSpPr/>
      </xdr:nvCxnSpPr>
      <xdr:spPr>
        <a:xfrm flipV="1">
          <a:off x="6972300" y="12077249"/>
          <a:ext cx="889000" cy="3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162280</xdr:rowOff>
    </xdr:from>
    <xdr:to>
      <xdr:col>41</xdr:col>
      <xdr:colOff>101600</xdr:colOff>
      <xdr:row>78</xdr:row>
      <xdr:rowOff>92430</xdr:rowOff>
    </xdr:to>
    <xdr:sp macro="" textlink="">
      <xdr:nvSpPr>
        <xdr:cNvPr id="410" name="フローチャート: 判断 409"/>
        <xdr:cNvSpPr/>
      </xdr:nvSpPr>
      <xdr:spPr>
        <a:xfrm>
          <a:off x="7810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83557</xdr:rowOff>
    </xdr:from>
    <xdr:ext cx="469744" cy="259045"/>
    <xdr:sp macro="" textlink="">
      <xdr:nvSpPr>
        <xdr:cNvPr id="411" name="テキスト ボックス 410"/>
        <xdr:cNvSpPr txBox="1"/>
      </xdr:nvSpPr>
      <xdr:spPr>
        <a:xfrm>
          <a:off x="7626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125171</xdr:rowOff>
    </xdr:from>
    <xdr:to>
      <xdr:col>36</xdr:col>
      <xdr:colOff>165100</xdr:colOff>
      <xdr:row>78</xdr:row>
      <xdr:rowOff>55321</xdr:rowOff>
    </xdr:to>
    <xdr:sp macro="" textlink="">
      <xdr:nvSpPr>
        <xdr:cNvPr id="412" name="フローチャート: 判断 411"/>
        <xdr:cNvSpPr/>
      </xdr:nvSpPr>
      <xdr:spPr>
        <a:xfrm>
          <a:off x="6921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46448</xdr:rowOff>
    </xdr:from>
    <xdr:ext cx="534377" cy="259045"/>
    <xdr:sp macro="" textlink="">
      <xdr:nvSpPr>
        <xdr:cNvPr id="413" name="テキスト ボックス 412"/>
        <xdr:cNvSpPr txBox="1"/>
      </xdr:nvSpPr>
      <xdr:spPr>
        <a:xfrm>
          <a:off x="6705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104425</xdr:rowOff>
    </xdr:from>
    <xdr:to>
      <xdr:col>55</xdr:col>
      <xdr:colOff>50800</xdr:colOff>
      <xdr:row>74</xdr:row>
      <xdr:rowOff>34575</xdr:rowOff>
    </xdr:to>
    <xdr:sp macro="" textlink="">
      <xdr:nvSpPr>
        <xdr:cNvPr id="419" name="楕円 418"/>
        <xdr:cNvSpPr/>
      </xdr:nvSpPr>
      <xdr:spPr>
        <a:xfrm>
          <a:off x="10426700" y="126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57452</xdr:rowOff>
    </xdr:from>
    <xdr:ext cx="534377" cy="259045"/>
    <xdr:sp macro="" textlink="">
      <xdr:nvSpPr>
        <xdr:cNvPr id="420" name="商工費該当値テキスト"/>
        <xdr:cNvSpPr txBox="1"/>
      </xdr:nvSpPr>
      <xdr:spPr>
        <a:xfrm>
          <a:off x="10528300" y="125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71050</xdr:rowOff>
    </xdr:from>
    <xdr:to>
      <xdr:col>50</xdr:col>
      <xdr:colOff>165100</xdr:colOff>
      <xdr:row>73</xdr:row>
      <xdr:rowOff>1200</xdr:rowOff>
    </xdr:to>
    <xdr:sp macro="" textlink="">
      <xdr:nvSpPr>
        <xdr:cNvPr id="421" name="楕円 420"/>
        <xdr:cNvSpPr/>
      </xdr:nvSpPr>
      <xdr:spPr>
        <a:xfrm>
          <a:off x="9588500" y="124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17727</xdr:rowOff>
    </xdr:from>
    <xdr:ext cx="534377" cy="259045"/>
    <xdr:sp macro="" textlink="">
      <xdr:nvSpPr>
        <xdr:cNvPr id="422" name="テキスト ボックス 421"/>
        <xdr:cNvSpPr txBox="1"/>
      </xdr:nvSpPr>
      <xdr:spPr>
        <a:xfrm>
          <a:off x="9372111" y="121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149346</xdr:rowOff>
    </xdr:from>
    <xdr:to>
      <xdr:col>46</xdr:col>
      <xdr:colOff>38100</xdr:colOff>
      <xdr:row>71</xdr:row>
      <xdr:rowOff>79496</xdr:rowOff>
    </xdr:to>
    <xdr:sp macro="" textlink="">
      <xdr:nvSpPr>
        <xdr:cNvPr id="423" name="楕円 422"/>
        <xdr:cNvSpPr/>
      </xdr:nvSpPr>
      <xdr:spPr>
        <a:xfrm>
          <a:off x="8699500" y="121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96023</xdr:rowOff>
    </xdr:from>
    <xdr:ext cx="534377" cy="259045"/>
    <xdr:sp macro="" textlink="">
      <xdr:nvSpPr>
        <xdr:cNvPr id="424" name="テキスト ボックス 423"/>
        <xdr:cNvSpPr txBox="1"/>
      </xdr:nvSpPr>
      <xdr:spPr>
        <a:xfrm>
          <a:off x="8483111" y="119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24949</xdr:rowOff>
    </xdr:from>
    <xdr:to>
      <xdr:col>41</xdr:col>
      <xdr:colOff>101600</xdr:colOff>
      <xdr:row>70</xdr:row>
      <xdr:rowOff>126549</xdr:rowOff>
    </xdr:to>
    <xdr:sp macro="" textlink="">
      <xdr:nvSpPr>
        <xdr:cNvPr id="425" name="楕円 424"/>
        <xdr:cNvSpPr/>
      </xdr:nvSpPr>
      <xdr:spPr>
        <a:xfrm>
          <a:off x="7810500" y="120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143076</xdr:rowOff>
    </xdr:from>
    <xdr:ext cx="534377" cy="259045"/>
    <xdr:sp macro="" textlink="">
      <xdr:nvSpPr>
        <xdr:cNvPr id="426" name="テキスト ボックス 425"/>
        <xdr:cNvSpPr txBox="1"/>
      </xdr:nvSpPr>
      <xdr:spPr>
        <a:xfrm>
          <a:off x="7594111" y="118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33922</xdr:rowOff>
    </xdr:from>
    <xdr:to>
      <xdr:col>36</xdr:col>
      <xdr:colOff>165100</xdr:colOff>
      <xdr:row>72</xdr:row>
      <xdr:rowOff>135522</xdr:rowOff>
    </xdr:to>
    <xdr:sp macro="" textlink="">
      <xdr:nvSpPr>
        <xdr:cNvPr id="427" name="楕円 426"/>
        <xdr:cNvSpPr/>
      </xdr:nvSpPr>
      <xdr:spPr>
        <a:xfrm>
          <a:off x="6921500" y="123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152049</xdr:rowOff>
    </xdr:from>
    <xdr:ext cx="534377" cy="259045"/>
    <xdr:sp macro="" textlink="">
      <xdr:nvSpPr>
        <xdr:cNvPr id="428" name="テキスト ボックス 427"/>
        <xdr:cNvSpPr txBox="1"/>
      </xdr:nvSpPr>
      <xdr:spPr>
        <a:xfrm>
          <a:off x="6705111" y="121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1" name="直線コネクタ 450"/>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2"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3" name="直線コネクタ 452"/>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4"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5" name="直線コネクタ 454"/>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80950</xdr:rowOff>
    </xdr:from>
    <xdr:to>
      <xdr:col>55</xdr:col>
      <xdr:colOff>0</xdr:colOff>
      <xdr:row>96</xdr:row>
      <xdr:rowOff>22109</xdr:rowOff>
    </xdr:to>
    <xdr:cxnSp macro="">
      <xdr:nvCxnSpPr>
        <xdr:cNvPr id="456" name="直線コネクタ 455"/>
        <xdr:cNvCxnSpPr/>
      </xdr:nvCxnSpPr>
      <xdr:spPr>
        <a:xfrm>
          <a:off x="9639300" y="16368700"/>
          <a:ext cx="838200" cy="1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57"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58" name="フローチャート: 判断 457"/>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80950</xdr:rowOff>
    </xdr:from>
    <xdr:to>
      <xdr:col>50</xdr:col>
      <xdr:colOff>114300</xdr:colOff>
      <xdr:row>96</xdr:row>
      <xdr:rowOff>55096</xdr:rowOff>
    </xdr:to>
    <xdr:cxnSp macro="">
      <xdr:nvCxnSpPr>
        <xdr:cNvPr id="459" name="直線コネクタ 458"/>
        <xdr:cNvCxnSpPr/>
      </xdr:nvCxnSpPr>
      <xdr:spPr>
        <a:xfrm flipV="1">
          <a:off x="8750300" y="16368700"/>
          <a:ext cx="889000" cy="14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0" name="フローチャート: 判断 459"/>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1" name="テキスト ボックス 460"/>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24302</xdr:rowOff>
    </xdr:from>
    <xdr:to>
      <xdr:col>45</xdr:col>
      <xdr:colOff>177800</xdr:colOff>
      <xdr:row>96</xdr:row>
      <xdr:rowOff>55096</xdr:rowOff>
    </xdr:to>
    <xdr:cxnSp macro="">
      <xdr:nvCxnSpPr>
        <xdr:cNvPr id="462" name="直線コネクタ 461"/>
        <xdr:cNvCxnSpPr/>
      </xdr:nvCxnSpPr>
      <xdr:spPr>
        <a:xfrm>
          <a:off x="7861300" y="16483502"/>
          <a:ext cx="889000" cy="3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3" name="フローチャート: 判断 462"/>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59329</xdr:rowOff>
    </xdr:from>
    <xdr:ext cx="534377" cy="259045"/>
    <xdr:sp macro="" textlink="">
      <xdr:nvSpPr>
        <xdr:cNvPr id="464" name="テキスト ボックス 463"/>
        <xdr:cNvSpPr txBox="1"/>
      </xdr:nvSpPr>
      <xdr:spPr>
        <a:xfrm>
          <a:off x="8483111" y="161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24302</xdr:rowOff>
    </xdr:from>
    <xdr:to>
      <xdr:col>41</xdr:col>
      <xdr:colOff>50800</xdr:colOff>
      <xdr:row>96</xdr:row>
      <xdr:rowOff>81842</xdr:rowOff>
    </xdr:to>
    <xdr:cxnSp macro="">
      <xdr:nvCxnSpPr>
        <xdr:cNvPr id="465" name="直線コネクタ 464"/>
        <xdr:cNvCxnSpPr/>
      </xdr:nvCxnSpPr>
      <xdr:spPr>
        <a:xfrm flipV="1">
          <a:off x="6972300" y="16483502"/>
          <a:ext cx="889000" cy="5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66" name="フローチャート: 判断 465"/>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78920</xdr:rowOff>
    </xdr:from>
    <xdr:ext cx="534377" cy="259045"/>
    <xdr:sp macro="" textlink="">
      <xdr:nvSpPr>
        <xdr:cNvPr id="467" name="テキスト ボックス 466"/>
        <xdr:cNvSpPr txBox="1"/>
      </xdr:nvSpPr>
      <xdr:spPr>
        <a:xfrm>
          <a:off x="7594111" y="161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68" name="フローチャート: 判断 467"/>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80565</xdr:rowOff>
    </xdr:from>
    <xdr:ext cx="534377" cy="259045"/>
    <xdr:sp macro="" textlink="">
      <xdr:nvSpPr>
        <xdr:cNvPr id="469" name="テキスト ボックス 468"/>
        <xdr:cNvSpPr txBox="1"/>
      </xdr:nvSpPr>
      <xdr:spPr>
        <a:xfrm>
          <a:off x="6705111" y="1619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142759</xdr:rowOff>
    </xdr:from>
    <xdr:to>
      <xdr:col>55</xdr:col>
      <xdr:colOff>50800</xdr:colOff>
      <xdr:row>96</xdr:row>
      <xdr:rowOff>72909</xdr:rowOff>
    </xdr:to>
    <xdr:sp macro="" textlink="">
      <xdr:nvSpPr>
        <xdr:cNvPr id="475" name="楕円 474"/>
        <xdr:cNvSpPr/>
      </xdr:nvSpPr>
      <xdr:spPr>
        <a:xfrm>
          <a:off x="10426700" y="164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121186</xdr:rowOff>
    </xdr:from>
    <xdr:ext cx="534377" cy="259045"/>
    <xdr:sp macro="" textlink="">
      <xdr:nvSpPr>
        <xdr:cNvPr id="476" name="土木費該当値テキスト"/>
        <xdr:cNvSpPr txBox="1"/>
      </xdr:nvSpPr>
      <xdr:spPr>
        <a:xfrm>
          <a:off x="10528300" y="164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30150</xdr:rowOff>
    </xdr:from>
    <xdr:to>
      <xdr:col>50</xdr:col>
      <xdr:colOff>165100</xdr:colOff>
      <xdr:row>95</xdr:row>
      <xdr:rowOff>131750</xdr:rowOff>
    </xdr:to>
    <xdr:sp macro="" textlink="">
      <xdr:nvSpPr>
        <xdr:cNvPr id="477" name="楕円 476"/>
        <xdr:cNvSpPr/>
      </xdr:nvSpPr>
      <xdr:spPr>
        <a:xfrm>
          <a:off x="9588500" y="163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148277</xdr:rowOff>
    </xdr:from>
    <xdr:ext cx="534377" cy="259045"/>
    <xdr:sp macro="" textlink="">
      <xdr:nvSpPr>
        <xdr:cNvPr id="478" name="テキスト ボックス 477"/>
        <xdr:cNvSpPr txBox="1"/>
      </xdr:nvSpPr>
      <xdr:spPr>
        <a:xfrm>
          <a:off x="9372111" y="1609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4296</xdr:rowOff>
    </xdr:from>
    <xdr:to>
      <xdr:col>46</xdr:col>
      <xdr:colOff>38100</xdr:colOff>
      <xdr:row>96</xdr:row>
      <xdr:rowOff>105896</xdr:rowOff>
    </xdr:to>
    <xdr:sp macro="" textlink="">
      <xdr:nvSpPr>
        <xdr:cNvPr id="479" name="楕円 478"/>
        <xdr:cNvSpPr/>
      </xdr:nvSpPr>
      <xdr:spPr>
        <a:xfrm>
          <a:off x="8699500" y="164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97023</xdr:rowOff>
    </xdr:from>
    <xdr:ext cx="534377" cy="259045"/>
    <xdr:sp macro="" textlink="">
      <xdr:nvSpPr>
        <xdr:cNvPr id="480" name="テキスト ボックス 479"/>
        <xdr:cNvSpPr txBox="1"/>
      </xdr:nvSpPr>
      <xdr:spPr>
        <a:xfrm>
          <a:off x="8483111" y="165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144952</xdr:rowOff>
    </xdr:from>
    <xdr:to>
      <xdr:col>41</xdr:col>
      <xdr:colOff>101600</xdr:colOff>
      <xdr:row>96</xdr:row>
      <xdr:rowOff>75102</xdr:rowOff>
    </xdr:to>
    <xdr:sp macro="" textlink="">
      <xdr:nvSpPr>
        <xdr:cNvPr id="481" name="楕円 480"/>
        <xdr:cNvSpPr/>
      </xdr:nvSpPr>
      <xdr:spPr>
        <a:xfrm>
          <a:off x="7810500" y="164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66229</xdr:rowOff>
    </xdr:from>
    <xdr:ext cx="534377" cy="259045"/>
    <xdr:sp macro="" textlink="">
      <xdr:nvSpPr>
        <xdr:cNvPr id="482" name="テキスト ボックス 481"/>
        <xdr:cNvSpPr txBox="1"/>
      </xdr:nvSpPr>
      <xdr:spPr>
        <a:xfrm>
          <a:off x="7594111" y="165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31042</xdr:rowOff>
    </xdr:from>
    <xdr:to>
      <xdr:col>36</xdr:col>
      <xdr:colOff>165100</xdr:colOff>
      <xdr:row>96</xdr:row>
      <xdr:rowOff>132642</xdr:rowOff>
    </xdr:to>
    <xdr:sp macro="" textlink="">
      <xdr:nvSpPr>
        <xdr:cNvPr id="483" name="楕円 482"/>
        <xdr:cNvSpPr/>
      </xdr:nvSpPr>
      <xdr:spPr>
        <a:xfrm>
          <a:off x="6921500" y="164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123769</xdr:rowOff>
    </xdr:from>
    <xdr:ext cx="534377" cy="259045"/>
    <xdr:sp macro="" textlink="">
      <xdr:nvSpPr>
        <xdr:cNvPr id="484" name="テキスト ボックス 483"/>
        <xdr:cNvSpPr txBox="1"/>
      </xdr:nvSpPr>
      <xdr:spPr>
        <a:xfrm>
          <a:off x="6705111" y="165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1" name="直線コネクタ 510"/>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2"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3" name="直線コネクタ 512"/>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4"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5" name="直線コネクタ 514"/>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112050</xdr:rowOff>
    </xdr:from>
    <xdr:to>
      <xdr:col>85</xdr:col>
      <xdr:colOff>127000</xdr:colOff>
      <xdr:row>36</xdr:row>
      <xdr:rowOff>11357</xdr:rowOff>
    </xdr:to>
    <xdr:cxnSp macro="">
      <xdr:nvCxnSpPr>
        <xdr:cNvPr id="516" name="直線コネクタ 515"/>
        <xdr:cNvCxnSpPr/>
      </xdr:nvCxnSpPr>
      <xdr:spPr>
        <a:xfrm flipV="1">
          <a:off x="15481300" y="6112800"/>
          <a:ext cx="8382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17"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18" name="フローチャート: 判断 517"/>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11357</xdr:rowOff>
    </xdr:from>
    <xdr:to>
      <xdr:col>81</xdr:col>
      <xdr:colOff>50800</xdr:colOff>
      <xdr:row>36</xdr:row>
      <xdr:rowOff>72208</xdr:rowOff>
    </xdr:to>
    <xdr:cxnSp macro="">
      <xdr:nvCxnSpPr>
        <xdr:cNvPr id="519" name="直線コネクタ 518"/>
        <xdr:cNvCxnSpPr/>
      </xdr:nvCxnSpPr>
      <xdr:spPr>
        <a:xfrm flipV="1">
          <a:off x="14592300" y="6183557"/>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0" name="フローチャート: 判断 519"/>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1" name="テキスト ボックス 520"/>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51634</xdr:rowOff>
    </xdr:from>
    <xdr:to>
      <xdr:col>76</xdr:col>
      <xdr:colOff>114300</xdr:colOff>
      <xdr:row>36</xdr:row>
      <xdr:rowOff>72208</xdr:rowOff>
    </xdr:to>
    <xdr:cxnSp macro="">
      <xdr:nvCxnSpPr>
        <xdr:cNvPr id="522" name="直線コネクタ 521"/>
        <xdr:cNvCxnSpPr/>
      </xdr:nvCxnSpPr>
      <xdr:spPr>
        <a:xfrm>
          <a:off x="13703300" y="62238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50582</xdr:rowOff>
    </xdr:from>
    <xdr:to>
      <xdr:col>76</xdr:col>
      <xdr:colOff>165100</xdr:colOff>
      <xdr:row>37</xdr:row>
      <xdr:rowOff>152182</xdr:rowOff>
    </xdr:to>
    <xdr:sp macro="" textlink="">
      <xdr:nvSpPr>
        <xdr:cNvPr id="523" name="フローチャート: 判断 522"/>
        <xdr:cNvSpPr/>
      </xdr:nvSpPr>
      <xdr:spPr>
        <a:xfrm>
          <a:off x="14541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143309</xdr:rowOff>
    </xdr:from>
    <xdr:ext cx="534377" cy="259045"/>
    <xdr:sp macro="" textlink="">
      <xdr:nvSpPr>
        <xdr:cNvPr id="524" name="テキスト ボックス 523"/>
        <xdr:cNvSpPr txBox="1"/>
      </xdr:nvSpPr>
      <xdr:spPr>
        <a:xfrm>
          <a:off x="14325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33673</xdr:rowOff>
    </xdr:from>
    <xdr:to>
      <xdr:col>71</xdr:col>
      <xdr:colOff>177800</xdr:colOff>
      <xdr:row>36</xdr:row>
      <xdr:rowOff>51634</xdr:rowOff>
    </xdr:to>
    <xdr:cxnSp macro="">
      <xdr:nvCxnSpPr>
        <xdr:cNvPr id="525" name="直線コネクタ 524"/>
        <xdr:cNvCxnSpPr/>
      </xdr:nvCxnSpPr>
      <xdr:spPr>
        <a:xfrm>
          <a:off x="12814300" y="62058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42636</xdr:rowOff>
    </xdr:from>
    <xdr:to>
      <xdr:col>72</xdr:col>
      <xdr:colOff>38100</xdr:colOff>
      <xdr:row>37</xdr:row>
      <xdr:rowOff>144236</xdr:rowOff>
    </xdr:to>
    <xdr:sp macro="" textlink="">
      <xdr:nvSpPr>
        <xdr:cNvPr id="526" name="フローチャート: 判断 525"/>
        <xdr:cNvSpPr/>
      </xdr:nvSpPr>
      <xdr:spPr>
        <a:xfrm>
          <a:off x="13652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135362</xdr:rowOff>
    </xdr:from>
    <xdr:ext cx="534377" cy="259045"/>
    <xdr:sp macro="" textlink="">
      <xdr:nvSpPr>
        <xdr:cNvPr id="527" name="テキスト ボックス 526"/>
        <xdr:cNvSpPr txBox="1"/>
      </xdr:nvSpPr>
      <xdr:spPr>
        <a:xfrm>
          <a:off x="13436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28" name="フローチャート: 判断 527"/>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38806</xdr:rowOff>
    </xdr:from>
    <xdr:ext cx="534377" cy="259045"/>
    <xdr:sp macro="" textlink="">
      <xdr:nvSpPr>
        <xdr:cNvPr id="529" name="テキスト ボックス 528"/>
        <xdr:cNvSpPr txBox="1"/>
      </xdr:nvSpPr>
      <xdr:spPr>
        <a:xfrm>
          <a:off x="12547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61250</xdr:rowOff>
    </xdr:from>
    <xdr:to>
      <xdr:col>85</xdr:col>
      <xdr:colOff>177800</xdr:colOff>
      <xdr:row>35</xdr:row>
      <xdr:rowOff>162850</xdr:rowOff>
    </xdr:to>
    <xdr:sp macro="" textlink="">
      <xdr:nvSpPr>
        <xdr:cNvPr id="535" name="楕円 534"/>
        <xdr:cNvSpPr/>
      </xdr:nvSpPr>
      <xdr:spPr>
        <a:xfrm>
          <a:off x="16268700" y="60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84127</xdr:rowOff>
    </xdr:from>
    <xdr:ext cx="534377" cy="259045"/>
    <xdr:sp macro="" textlink="">
      <xdr:nvSpPr>
        <xdr:cNvPr id="536" name="消防費該当値テキスト"/>
        <xdr:cNvSpPr txBox="1"/>
      </xdr:nvSpPr>
      <xdr:spPr>
        <a:xfrm>
          <a:off x="16370300" y="5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132007</xdr:rowOff>
    </xdr:from>
    <xdr:to>
      <xdr:col>81</xdr:col>
      <xdr:colOff>101600</xdr:colOff>
      <xdr:row>36</xdr:row>
      <xdr:rowOff>62157</xdr:rowOff>
    </xdr:to>
    <xdr:sp macro="" textlink="">
      <xdr:nvSpPr>
        <xdr:cNvPr id="537" name="楕円 536"/>
        <xdr:cNvSpPr/>
      </xdr:nvSpPr>
      <xdr:spPr>
        <a:xfrm>
          <a:off x="15430500" y="6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78684</xdr:rowOff>
    </xdr:from>
    <xdr:ext cx="534377" cy="259045"/>
    <xdr:sp macro="" textlink="">
      <xdr:nvSpPr>
        <xdr:cNvPr id="538" name="テキスト ボックス 537"/>
        <xdr:cNvSpPr txBox="1"/>
      </xdr:nvSpPr>
      <xdr:spPr>
        <a:xfrm>
          <a:off x="15214111" y="59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21408</xdr:rowOff>
    </xdr:from>
    <xdr:to>
      <xdr:col>76</xdr:col>
      <xdr:colOff>165100</xdr:colOff>
      <xdr:row>36</xdr:row>
      <xdr:rowOff>123008</xdr:rowOff>
    </xdr:to>
    <xdr:sp macro="" textlink="">
      <xdr:nvSpPr>
        <xdr:cNvPr id="539" name="楕円 538"/>
        <xdr:cNvSpPr/>
      </xdr:nvSpPr>
      <xdr:spPr>
        <a:xfrm>
          <a:off x="14541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139535</xdr:rowOff>
    </xdr:from>
    <xdr:ext cx="534377" cy="259045"/>
    <xdr:sp macro="" textlink="">
      <xdr:nvSpPr>
        <xdr:cNvPr id="540" name="テキスト ボックス 539"/>
        <xdr:cNvSpPr txBox="1"/>
      </xdr:nvSpPr>
      <xdr:spPr>
        <a:xfrm>
          <a:off x="14325111" y="59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834</xdr:rowOff>
    </xdr:from>
    <xdr:to>
      <xdr:col>72</xdr:col>
      <xdr:colOff>38100</xdr:colOff>
      <xdr:row>36</xdr:row>
      <xdr:rowOff>102434</xdr:rowOff>
    </xdr:to>
    <xdr:sp macro="" textlink="">
      <xdr:nvSpPr>
        <xdr:cNvPr id="541" name="楕円 540"/>
        <xdr:cNvSpPr/>
      </xdr:nvSpPr>
      <xdr:spPr>
        <a:xfrm>
          <a:off x="13652500" y="61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118961</xdr:rowOff>
    </xdr:from>
    <xdr:ext cx="534377" cy="259045"/>
    <xdr:sp macro="" textlink="">
      <xdr:nvSpPr>
        <xdr:cNvPr id="542" name="テキスト ボックス 541"/>
        <xdr:cNvSpPr txBox="1"/>
      </xdr:nvSpPr>
      <xdr:spPr>
        <a:xfrm>
          <a:off x="13436111" y="59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154323</xdr:rowOff>
    </xdr:from>
    <xdr:to>
      <xdr:col>67</xdr:col>
      <xdr:colOff>101600</xdr:colOff>
      <xdr:row>36</xdr:row>
      <xdr:rowOff>84473</xdr:rowOff>
    </xdr:to>
    <xdr:sp macro="" textlink="">
      <xdr:nvSpPr>
        <xdr:cNvPr id="543" name="楕円 542"/>
        <xdr:cNvSpPr/>
      </xdr:nvSpPr>
      <xdr:spPr>
        <a:xfrm>
          <a:off x="12763500" y="61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101000</xdr:rowOff>
    </xdr:from>
    <xdr:ext cx="534377" cy="259045"/>
    <xdr:sp macro="" textlink="">
      <xdr:nvSpPr>
        <xdr:cNvPr id="544" name="テキスト ボックス 543"/>
        <xdr:cNvSpPr txBox="1"/>
      </xdr:nvSpPr>
      <xdr:spPr>
        <a:xfrm>
          <a:off x="12547111" y="59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67" name="直線コネクタ 566"/>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68"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69" name="直線コネクタ 568"/>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0"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1" name="直線コネクタ 570"/>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45196</xdr:rowOff>
    </xdr:from>
    <xdr:to>
      <xdr:col>85</xdr:col>
      <xdr:colOff>127000</xdr:colOff>
      <xdr:row>55</xdr:row>
      <xdr:rowOff>33950</xdr:rowOff>
    </xdr:to>
    <xdr:cxnSp macro="">
      <xdr:nvCxnSpPr>
        <xdr:cNvPr id="572" name="直線コネクタ 571"/>
        <xdr:cNvCxnSpPr/>
      </xdr:nvCxnSpPr>
      <xdr:spPr>
        <a:xfrm flipV="1">
          <a:off x="15481300" y="9132046"/>
          <a:ext cx="838200" cy="3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3"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4" name="フローチャート: 判断 573"/>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33950</xdr:rowOff>
    </xdr:from>
    <xdr:to>
      <xdr:col>81</xdr:col>
      <xdr:colOff>50800</xdr:colOff>
      <xdr:row>55</xdr:row>
      <xdr:rowOff>98118</xdr:rowOff>
    </xdr:to>
    <xdr:cxnSp macro="">
      <xdr:nvCxnSpPr>
        <xdr:cNvPr id="575" name="直線コネクタ 574"/>
        <xdr:cNvCxnSpPr/>
      </xdr:nvCxnSpPr>
      <xdr:spPr>
        <a:xfrm flipV="1">
          <a:off x="14592300" y="9463700"/>
          <a:ext cx="889000" cy="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76" name="フローチャート: 判断 575"/>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77" name="テキスト ボックス 576"/>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70755</xdr:rowOff>
    </xdr:from>
    <xdr:to>
      <xdr:col>76</xdr:col>
      <xdr:colOff>114300</xdr:colOff>
      <xdr:row>55</xdr:row>
      <xdr:rowOff>98118</xdr:rowOff>
    </xdr:to>
    <xdr:cxnSp macro="">
      <xdr:nvCxnSpPr>
        <xdr:cNvPr id="578" name="直線コネクタ 577"/>
        <xdr:cNvCxnSpPr/>
      </xdr:nvCxnSpPr>
      <xdr:spPr>
        <a:xfrm>
          <a:off x="13703300" y="9500505"/>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79" name="フローチャート: 判断 578"/>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56469</xdr:rowOff>
    </xdr:from>
    <xdr:ext cx="534377" cy="259045"/>
    <xdr:sp macro="" textlink="">
      <xdr:nvSpPr>
        <xdr:cNvPr id="580" name="テキスト ボックス 579"/>
        <xdr:cNvSpPr txBox="1"/>
      </xdr:nvSpPr>
      <xdr:spPr>
        <a:xfrm>
          <a:off x="14325111" y="96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70755</xdr:rowOff>
    </xdr:from>
    <xdr:to>
      <xdr:col>71</xdr:col>
      <xdr:colOff>177800</xdr:colOff>
      <xdr:row>55</xdr:row>
      <xdr:rowOff>96083</xdr:rowOff>
    </xdr:to>
    <xdr:cxnSp macro="">
      <xdr:nvCxnSpPr>
        <xdr:cNvPr id="581" name="直線コネクタ 580"/>
        <xdr:cNvCxnSpPr/>
      </xdr:nvCxnSpPr>
      <xdr:spPr>
        <a:xfrm flipV="1">
          <a:off x="12814300" y="9500505"/>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2" name="フローチャート: 判断 581"/>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98234</xdr:rowOff>
    </xdr:from>
    <xdr:ext cx="534377" cy="259045"/>
    <xdr:sp macro="" textlink="">
      <xdr:nvSpPr>
        <xdr:cNvPr id="583" name="テキスト ボックス 582"/>
        <xdr:cNvSpPr txBox="1"/>
      </xdr:nvSpPr>
      <xdr:spPr>
        <a:xfrm>
          <a:off x="13436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4" name="フローチャート: 判断 583"/>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111972</xdr:rowOff>
    </xdr:from>
    <xdr:ext cx="534377" cy="259045"/>
    <xdr:sp macro="" textlink="">
      <xdr:nvSpPr>
        <xdr:cNvPr id="585" name="テキスト ボックス 584"/>
        <xdr:cNvSpPr txBox="1"/>
      </xdr:nvSpPr>
      <xdr:spPr>
        <a:xfrm>
          <a:off x="12547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165846</xdr:rowOff>
    </xdr:from>
    <xdr:to>
      <xdr:col>85</xdr:col>
      <xdr:colOff>177800</xdr:colOff>
      <xdr:row>53</xdr:row>
      <xdr:rowOff>95996</xdr:rowOff>
    </xdr:to>
    <xdr:sp macro="" textlink="">
      <xdr:nvSpPr>
        <xdr:cNvPr id="591" name="楕円 590"/>
        <xdr:cNvSpPr/>
      </xdr:nvSpPr>
      <xdr:spPr>
        <a:xfrm>
          <a:off x="16268700" y="90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17273</xdr:rowOff>
    </xdr:from>
    <xdr:ext cx="534377" cy="259045"/>
    <xdr:sp macro="" textlink="">
      <xdr:nvSpPr>
        <xdr:cNvPr id="592" name="教育費該当値テキスト"/>
        <xdr:cNvSpPr txBox="1"/>
      </xdr:nvSpPr>
      <xdr:spPr>
        <a:xfrm>
          <a:off x="16370300" y="89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154600</xdr:rowOff>
    </xdr:from>
    <xdr:to>
      <xdr:col>81</xdr:col>
      <xdr:colOff>101600</xdr:colOff>
      <xdr:row>55</xdr:row>
      <xdr:rowOff>84750</xdr:rowOff>
    </xdr:to>
    <xdr:sp macro="" textlink="">
      <xdr:nvSpPr>
        <xdr:cNvPr id="593" name="楕円 592"/>
        <xdr:cNvSpPr/>
      </xdr:nvSpPr>
      <xdr:spPr>
        <a:xfrm>
          <a:off x="15430500" y="94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101277</xdr:rowOff>
    </xdr:from>
    <xdr:ext cx="534377" cy="259045"/>
    <xdr:sp macro="" textlink="">
      <xdr:nvSpPr>
        <xdr:cNvPr id="594" name="テキスト ボックス 593"/>
        <xdr:cNvSpPr txBox="1"/>
      </xdr:nvSpPr>
      <xdr:spPr>
        <a:xfrm>
          <a:off x="15214111" y="91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47318</xdr:rowOff>
    </xdr:from>
    <xdr:to>
      <xdr:col>76</xdr:col>
      <xdr:colOff>165100</xdr:colOff>
      <xdr:row>55</xdr:row>
      <xdr:rowOff>148918</xdr:rowOff>
    </xdr:to>
    <xdr:sp macro="" textlink="">
      <xdr:nvSpPr>
        <xdr:cNvPr id="595" name="楕円 594"/>
        <xdr:cNvSpPr/>
      </xdr:nvSpPr>
      <xdr:spPr>
        <a:xfrm>
          <a:off x="14541500" y="94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165445</xdr:rowOff>
    </xdr:from>
    <xdr:ext cx="534377" cy="259045"/>
    <xdr:sp macro="" textlink="">
      <xdr:nvSpPr>
        <xdr:cNvPr id="596" name="テキスト ボックス 595"/>
        <xdr:cNvSpPr txBox="1"/>
      </xdr:nvSpPr>
      <xdr:spPr>
        <a:xfrm>
          <a:off x="14325111" y="925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19955</xdr:rowOff>
    </xdr:from>
    <xdr:to>
      <xdr:col>72</xdr:col>
      <xdr:colOff>38100</xdr:colOff>
      <xdr:row>55</xdr:row>
      <xdr:rowOff>121555</xdr:rowOff>
    </xdr:to>
    <xdr:sp macro="" textlink="">
      <xdr:nvSpPr>
        <xdr:cNvPr id="597" name="楕円 596"/>
        <xdr:cNvSpPr/>
      </xdr:nvSpPr>
      <xdr:spPr>
        <a:xfrm>
          <a:off x="13652500" y="94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138082</xdr:rowOff>
    </xdr:from>
    <xdr:ext cx="534377" cy="259045"/>
    <xdr:sp macro="" textlink="">
      <xdr:nvSpPr>
        <xdr:cNvPr id="598" name="テキスト ボックス 597"/>
        <xdr:cNvSpPr txBox="1"/>
      </xdr:nvSpPr>
      <xdr:spPr>
        <a:xfrm>
          <a:off x="13436111" y="92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45283</xdr:rowOff>
    </xdr:from>
    <xdr:to>
      <xdr:col>67</xdr:col>
      <xdr:colOff>101600</xdr:colOff>
      <xdr:row>55</xdr:row>
      <xdr:rowOff>146883</xdr:rowOff>
    </xdr:to>
    <xdr:sp macro="" textlink="">
      <xdr:nvSpPr>
        <xdr:cNvPr id="599" name="楕円 598"/>
        <xdr:cNvSpPr/>
      </xdr:nvSpPr>
      <xdr:spPr>
        <a:xfrm>
          <a:off x="12763500" y="94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163410</xdr:rowOff>
    </xdr:from>
    <xdr:ext cx="534377" cy="259045"/>
    <xdr:sp macro="" textlink="">
      <xdr:nvSpPr>
        <xdr:cNvPr id="600" name="テキスト ボックス 599"/>
        <xdr:cNvSpPr txBox="1"/>
      </xdr:nvSpPr>
      <xdr:spPr>
        <a:xfrm>
          <a:off x="12547111" y="92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26" name="直線コネクタ 625"/>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29"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0" name="直線コネクタ 629"/>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73341</xdr:rowOff>
    </xdr:from>
    <xdr:to>
      <xdr:col>85</xdr:col>
      <xdr:colOff>127000</xdr:colOff>
      <xdr:row>78</xdr:row>
      <xdr:rowOff>105116</xdr:rowOff>
    </xdr:to>
    <xdr:cxnSp macro="">
      <xdr:nvCxnSpPr>
        <xdr:cNvPr id="631" name="直線コネクタ 630"/>
        <xdr:cNvCxnSpPr/>
      </xdr:nvCxnSpPr>
      <xdr:spPr>
        <a:xfrm>
          <a:off x="15481300" y="13446441"/>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32" name="災害復旧費平均値テキスト"/>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3" name="フローチャート: 判断 632"/>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73341</xdr:rowOff>
    </xdr:from>
    <xdr:to>
      <xdr:col>81</xdr:col>
      <xdr:colOff>50800</xdr:colOff>
      <xdr:row>79</xdr:row>
      <xdr:rowOff>29907</xdr:rowOff>
    </xdr:to>
    <xdr:cxnSp macro="">
      <xdr:nvCxnSpPr>
        <xdr:cNvPr id="634" name="直線コネクタ 633"/>
        <xdr:cNvCxnSpPr/>
      </xdr:nvCxnSpPr>
      <xdr:spPr>
        <a:xfrm flipV="1">
          <a:off x="14592300" y="13446441"/>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5" name="フローチャート: 判断 634"/>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36" name="テキスト ボックス 635"/>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29907</xdr:rowOff>
    </xdr:from>
    <xdr:to>
      <xdr:col>76</xdr:col>
      <xdr:colOff>114300</xdr:colOff>
      <xdr:row>79</xdr:row>
      <xdr:rowOff>84510</xdr:rowOff>
    </xdr:to>
    <xdr:cxnSp macro="">
      <xdr:nvCxnSpPr>
        <xdr:cNvPr id="637" name="直線コネクタ 636"/>
        <xdr:cNvCxnSpPr/>
      </xdr:nvCxnSpPr>
      <xdr:spPr>
        <a:xfrm flipV="1">
          <a:off x="13703300" y="13574457"/>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38" name="フローチャート: 判断 637"/>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132184</xdr:rowOff>
    </xdr:from>
    <xdr:ext cx="378565" cy="259045"/>
    <xdr:sp macro="" textlink="">
      <xdr:nvSpPr>
        <xdr:cNvPr id="639" name="テキスト ボックス 638"/>
        <xdr:cNvSpPr txBox="1"/>
      </xdr:nvSpPr>
      <xdr:spPr>
        <a:xfrm>
          <a:off x="14403017" y="1367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76346</xdr:rowOff>
    </xdr:from>
    <xdr:to>
      <xdr:col>71</xdr:col>
      <xdr:colOff>177800</xdr:colOff>
      <xdr:row>79</xdr:row>
      <xdr:rowOff>84510</xdr:rowOff>
    </xdr:to>
    <xdr:cxnSp macro="">
      <xdr:nvCxnSpPr>
        <xdr:cNvPr id="640" name="直線コネクタ 639"/>
        <xdr:cNvCxnSpPr/>
      </xdr:nvCxnSpPr>
      <xdr:spPr>
        <a:xfrm>
          <a:off x="12814300" y="1362089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1" name="フローチャート: 判断 640"/>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137377</xdr:rowOff>
    </xdr:from>
    <xdr:ext cx="378565" cy="259045"/>
    <xdr:sp macro="" textlink="">
      <xdr:nvSpPr>
        <xdr:cNvPr id="642" name="テキスト ボックス 641"/>
        <xdr:cNvSpPr txBox="1"/>
      </xdr:nvSpPr>
      <xdr:spPr>
        <a:xfrm>
          <a:off x="13514017" y="1368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3" name="フローチャート: 判断 642"/>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130846</xdr:rowOff>
    </xdr:from>
    <xdr:ext cx="378565" cy="259045"/>
    <xdr:sp macro="" textlink="">
      <xdr:nvSpPr>
        <xdr:cNvPr id="644" name="テキスト ボックス 643"/>
        <xdr:cNvSpPr txBox="1"/>
      </xdr:nvSpPr>
      <xdr:spPr>
        <a:xfrm>
          <a:off x="12625017" y="1367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54316</xdr:rowOff>
    </xdr:from>
    <xdr:to>
      <xdr:col>85</xdr:col>
      <xdr:colOff>177800</xdr:colOff>
      <xdr:row>78</xdr:row>
      <xdr:rowOff>155916</xdr:rowOff>
    </xdr:to>
    <xdr:sp macro="" textlink="">
      <xdr:nvSpPr>
        <xdr:cNvPr id="650" name="楕円 649"/>
        <xdr:cNvSpPr/>
      </xdr:nvSpPr>
      <xdr:spPr>
        <a:xfrm>
          <a:off x="16268700" y="134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77193</xdr:rowOff>
    </xdr:from>
    <xdr:ext cx="469744" cy="259045"/>
    <xdr:sp macro="" textlink="">
      <xdr:nvSpPr>
        <xdr:cNvPr id="651" name="災害復旧費該当値テキスト"/>
        <xdr:cNvSpPr txBox="1"/>
      </xdr:nvSpPr>
      <xdr:spPr>
        <a:xfrm>
          <a:off x="16370300" y="1327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22541</xdr:rowOff>
    </xdr:from>
    <xdr:to>
      <xdr:col>81</xdr:col>
      <xdr:colOff>101600</xdr:colOff>
      <xdr:row>78</xdr:row>
      <xdr:rowOff>124141</xdr:rowOff>
    </xdr:to>
    <xdr:sp macro="" textlink="">
      <xdr:nvSpPr>
        <xdr:cNvPr id="652" name="楕円 651"/>
        <xdr:cNvSpPr/>
      </xdr:nvSpPr>
      <xdr:spPr>
        <a:xfrm>
          <a:off x="15430500" y="1339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140668</xdr:rowOff>
    </xdr:from>
    <xdr:ext cx="469744" cy="259045"/>
    <xdr:sp macro="" textlink="">
      <xdr:nvSpPr>
        <xdr:cNvPr id="653" name="テキスト ボックス 652"/>
        <xdr:cNvSpPr txBox="1"/>
      </xdr:nvSpPr>
      <xdr:spPr>
        <a:xfrm>
          <a:off x="15246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150557</xdr:rowOff>
    </xdr:from>
    <xdr:to>
      <xdr:col>76</xdr:col>
      <xdr:colOff>165100</xdr:colOff>
      <xdr:row>79</xdr:row>
      <xdr:rowOff>80707</xdr:rowOff>
    </xdr:to>
    <xdr:sp macro="" textlink="">
      <xdr:nvSpPr>
        <xdr:cNvPr id="654" name="楕円 653"/>
        <xdr:cNvSpPr/>
      </xdr:nvSpPr>
      <xdr:spPr>
        <a:xfrm>
          <a:off x="14541500" y="135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97234</xdr:rowOff>
    </xdr:from>
    <xdr:ext cx="469744" cy="259045"/>
    <xdr:sp macro="" textlink="">
      <xdr:nvSpPr>
        <xdr:cNvPr id="655" name="テキスト ボックス 654"/>
        <xdr:cNvSpPr txBox="1"/>
      </xdr:nvSpPr>
      <xdr:spPr>
        <a:xfrm>
          <a:off x="14357428" y="1329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33710</xdr:rowOff>
    </xdr:from>
    <xdr:to>
      <xdr:col>72</xdr:col>
      <xdr:colOff>38100</xdr:colOff>
      <xdr:row>79</xdr:row>
      <xdr:rowOff>135310</xdr:rowOff>
    </xdr:to>
    <xdr:sp macro="" textlink="">
      <xdr:nvSpPr>
        <xdr:cNvPr id="656" name="楕円 655"/>
        <xdr:cNvSpPr/>
      </xdr:nvSpPr>
      <xdr:spPr>
        <a:xfrm>
          <a:off x="13652500" y="135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151837</xdr:rowOff>
    </xdr:from>
    <xdr:ext cx="378565" cy="259045"/>
    <xdr:sp macro="" textlink="">
      <xdr:nvSpPr>
        <xdr:cNvPr id="657" name="テキスト ボックス 656"/>
        <xdr:cNvSpPr txBox="1"/>
      </xdr:nvSpPr>
      <xdr:spPr>
        <a:xfrm>
          <a:off x="13514017" y="1335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25546</xdr:rowOff>
    </xdr:from>
    <xdr:to>
      <xdr:col>67</xdr:col>
      <xdr:colOff>101600</xdr:colOff>
      <xdr:row>79</xdr:row>
      <xdr:rowOff>127146</xdr:rowOff>
    </xdr:to>
    <xdr:sp macro="" textlink="">
      <xdr:nvSpPr>
        <xdr:cNvPr id="658" name="楕円 657"/>
        <xdr:cNvSpPr/>
      </xdr:nvSpPr>
      <xdr:spPr>
        <a:xfrm>
          <a:off x="12763500" y="135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143673</xdr:rowOff>
    </xdr:from>
    <xdr:ext cx="378565" cy="259045"/>
    <xdr:sp macro="" textlink="">
      <xdr:nvSpPr>
        <xdr:cNvPr id="659" name="テキスト ボックス 658"/>
        <xdr:cNvSpPr txBox="1"/>
      </xdr:nvSpPr>
      <xdr:spPr>
        <a:xfrm>
          <a:off x="12625017" y="1334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2" name="テキスト ボックス 671"/>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4" name="テキスト ボックス 683"/>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88" name="直線コネクタ 687"/>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89"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0" name="直線コネクタ 689"/>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1"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2" name="直線コネクタ 691"/>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151416</xdr:rowOff>
    </xdr:from>
    <xdr:to>
      <xdr:col>85</xdr:col>
      <xdr:colOff>127000</xdr:colOff>
      <xdr:row>92</xdr:row>
      <xdr:rowOff>157445</xdr:rowOff>
    </xdr:to>
    <xdr:cxnSp macro="">
      <xdr:nvCxnSpPr>
        <xdr:cNvPr id="693" name="直線コネクタ 692"/>
        <xdr:cNvCxnSpPr/>
      </xdr:nvCxnSpPr>
      <xdr:spPr>
        <a:xfrm>
          <a:off x="15481300" y="15924816"/>
          <a:ext cx="8382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4"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5" name="フローチャート: 判断 694"/>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109325</xdr:rowOff>
    </xdr:from>
    <xdr:to>
      <xdr:col>81</xdr:col>
      <xdr:colOff>50800</xdr:colOff>
      <xdr:row>92</xdr:row>
      <xdr:rowOff>151416</xdr:rowOff>
    </xdr:to>
    <xdr:cxnSp macro="">
      <xdr:nvCxnSpPr>
        <xdr:cNvPr id="696" name="直線コネクタ 695"/>
        <xdr:cNvCxnSpPr/>
      </xdr:nvCxnSpPr>
      <xdr:spPr>
        <a:xfrm>
          <a:off x="14592300" y="15882725"/>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697" name="フローチャート: 判断 696"/>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698" name="テキスト ボックス 697"/>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109325</xdr:rowOff>
    </xdr:from>
    <xdr:to>
      <xdr:col>76</xdr:col>
      <xdr:colOff>114300</xdr:colOff>
      <xdr:row>92</xdr:row>
      <xdr:rowOff>121413</xdr:rowOff>
    </xdr:to>
    <xdr:cxnSp macro="">
      <xdr:nvCxnSpPr>
        <xdr:cNvPr id="699" name="直線コネクタ 698"/>
        <xdr:cNvCxnSpPr/>
      </xdr:nvCxnSpPr>
      <xdr:spPr>
        <a:xfrm flipV="1">
          <a:off x="13703300" y="15882725"/>
          <a:ext cx="889000" cy="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0" name="フローチャート: 判断 699"/>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84472</xdr:rowOff>
    </xdr:from>
    <xdr:ext cx="534377" cy="259045"/>
    <xdr:sp macro="" textlink="">
      <xdr:nvSpPr>
        <xdr:cNvPr id="701" name="テキスト ボックス 700"/>
        <xdr:cNvSpPr txBox="1"/>
      </xdr:nvSpPr>
      <xdr:spPr>
        <a:xfrm>
          <a:off x="14325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46089</xdr:rowOff>
    </xdr:from>
    <xdr:to>
      <xdr:col>71</xdr:col>
      <xdr:colOff>177800</xdr:colOff>
      <xdr:row>92</xdr:row>
      <xdr:rowOff>121413</xdr:rowOff>
    </xdr:to>
    <xdr:cxnSp macro="">
      <xdr:nvCxnSpPr>
        <xdr:cNvPr id="702" name="直線コネクタ 701"/>
        <xdr:cNvCxnSpPr/>
      </xdr:nvCxnSpPr>
      <xdr:spPr>
        <a:xfrm>
          <a:off x="12814300" y="15819489"/>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3" name="フローチャート: 判断 702"/>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70784</xdr:rowOff>
    </xdr:from>
    <xdr:ext cx="534377" cy="259045"/>
    <xdr:sp macro="" textlink="">
      <xdr:nvSpPr>
        <xdr:cNvPr id="704" name="テキスト ボックス 703"/>
        <xdr:cNvSpPr txBox="1"/>
      </xdr:nvSpPr>
      <xdr:spPr>
        <a:xfrm>
          <a:off x="13436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5" name="フローチャート: 判断 704"/>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23350</xdr:rowOff>
    </xdr:from>
    <xdr:ext cx="534377" cy="259045"/>
    <xdr:sp macro="" textlink="">
      <xdr:nvSpPr>
        <xdr:cNvPr id="706" name="テキスト ボックス 705"/>
        <xdr:cNvSpPr txBox="1"/>
      </xdr:nvSpPr>
      <xdr:spPr>
        <a:xfrm>
          <a:off x="12547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106645</xdr:rowOff>
    </xdr:from>
    <xdr:to>
      <xdr:col>85</xdr:col>
      <xdr:colOff>177800</xdr:colOff>
      <xdr:row>93</xdr:row>
      <xdr:rowOff>36795</xdr:rowOff>
    </xdr:to>
    <xdr:sp macro="" textlink="">
      <xdr:nvSpPr>
        <xdr:cNvPr id="712" name="楕円 711"/>
        <xdr:cNvSpPr/>
      </xdr:nvSpPr>
      <xdr:spPr>
        <a:xfrm>
          <a:off x="16268700" y="158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129522</xdr:rowOff>
    </xdr:from>
    <xdr:ext cx="534377" cy="259045"/>
    <xdr:sp macro="" textlink="">
      <xdr:nvSpPr>
        <xdr:cNvPr id="713" name="公債費該当値テキスト"/>
        <xdr:cNvSpPr txBox="1"/>
      </xdr:nvSpPr>
      <xdr:spPr>
        <a:xfrm>
          <a:off x="16370300" y="1573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100616</xdr:rowOff>
    </xdr:from>
    <xdr:to>
      <xdr:col>81</xdr:col>
      <xdr:colOff>101600</xdr:colOff>
      <xdr:row>93</xdr:row>
      <xdr:rowOff>30766</xdr:rowOff>
    </xdr:to>
    <xdr:sp macro="" textlink="">
      <xdr:nvSpPr>
        <xdr:cNvPr id="714" name="楕円 713"/>
        <xdr:cNvSpPr/>
      </xdr:nvSpPr>
      <xdr:spPr>
        <a:xfrm>
          <a:off x="15430500" y="158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47293</xdr:rowOff>
    </xdr:from>
    <xdr:ext cx="534377" cy="259045"/>
    <xdr:sp macro="" textlink="">
      <xdr:nvSpPr>
        <xdr:cNvPr id="715" name="テキスト ボックス 714"/>
        <xdr:cNvSpPr txBox="1"/>
      </xdr:nvSpPr>
      <xdr:spPr>
        <a:xfrm>
          <a:off x="15214111" y="156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58525</xdr:rowOff>
    </xdr:from>
    <xdr:to>
      <xdr:col>76</xdr:col>
      <xdr:colOff>165100</xdr:colOff>
      <xdr:row>92</xdr:row>
      <xdr:rowOff>160125</xdr:rowOff>
    </xdr:to>
    <xdr:sp macro="" textlink="">
      <xdr:nvSpPr>
        <xdr:cNvPr id="716" name="楕円 715"/>
        <xdr:cNvSpPr/>
      </xdr:nvSpPr>
      <xdr:spPr>
        <a:xfrm>
          <a:off x="14541500" y="158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5202</xdr:rowOff>
    </xdr:from>
    <xdr:ext cx="534377" cy="259045"/>
    <xdr:sp macro="" textlink="">
      <xdr:nvSpPr>
        <xdr:cNvPr id="717" name="テキスト ボックス 716"/>
        <xdr:cNvSpPr txBox="1"/>
      </xdr:nvSpPr>
      <xdr:spPr>
        <a:xfrm>
          <a:off x="14325111" y="1560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70613</xdr:rowOff>
    </xdr:from>
    <xdr:to>
      <xdr:col>72</xdr:col>
      <xdr:colOff>38100</xdr:colOff>
      <xdr:row>93</xdr:row>
      <xdr:rowOff>763</xdr:rowOff>
    </xdr:to>
    <xdr:sp macro="" textlink="">
      <xdr:nvSpPr>
        <xdr:cNvPr id="718" name="楕円 717"/>
        <xdr:cNvSpPr/>
      </xdr:nvSpPr>
      <xdr:spPr>
        <a:xfrm>
          <a:off x="13652500" y="15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17290</xdr:rowOff>
    </xdr:from>
    <xdr:ext cx="534377" cy="259045"/>
    <xdr:sp macro="" textlink="">
      <xdr:nvSpPr>
        <xdr:cNvPr id="719" name="テキスト ボックス 718"/>
        <xdr:cNvSpPr txBox="1"/>
      </xdr:nvSpPr>
      <xdr:spPr>
        <a:xfrm>
          <a:off x="13436111" y="156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166739</xdr:rowOff>
    </xdr:from>
    <xdr:to>
      <xdr:col>67</xdr:col>
      <xdr:colOff>101600</xdr:colOff>
      <xdr:row>92</xdr:row>
      <xdr:rowOff>96889</xdr:rowOff>
    </xdr:to>
    <xdr:sp macro="" textlink="">
      <xdr:nvSpPr>
        <xdr:cNvPr id="720" name="楕円 719"/>
        <xdr:cNvSpPr/>
      </xdr:nvSpPr>
      <xdr:spPr>
        <a:xfrm>
          <a:off x="12763500" y="15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113416</xdr:rowOff>
    </xdr:from>
    <xdr:ext cx="534377" cy="259045"/>
    <xdr:sp macro="" textlink="">
      <xdr:nvSpPr>
        <xdr:cNvPr id="721" name="テキスト ボックス 720"/>
        <xdr:cNvSpPr txBox="1"/>
      </xdr:nvSpPr>
      <xdr:spPr>
        <a:xfrm>
          <a:off x="12547111" y="155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3" name="直線コネクタ 742"/>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6"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7" name="直線コネクタ 746"/>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49"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0" name="フローチャート: 判断 749"/>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2" name="フローチャート: 判断 751"/>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3" name="テキスト ボックス 752"/>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5" name="フローチャート: 判断 754"/>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56" name="テキスト ボックス 755"/>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8" name="フローチャート: 判断 757"/>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9" name="テキスト ボックス 758"/>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0" name="フローチャート: 判断 759"/>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1" name="テキスト ボックス 760"/>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79,994</a:t>
          </a:r>
          <a:r>
            <a:rPr kumimoji="1" lang="ja-JP" altLang="en-US" sz="1300">
              <a:latin typeface="ＭＳ Ｐゴシック" panose="020B0600070205080204" pitchFamily="50" charset="-128"/>
              <a:ea typeface="ＭＳ Ｐゴシック" panose="020B0600070205080204" pitchFamily="50" charset="-128"/>
            </a:rPr>
            <a:t>円と類似団体と比べて高い状況となっているが、これは、新市庁舎整備や駅南庁舎大規模改修、財政調整基金積立金の増、総合支所の耐震化整備を進めたことによるものである。</a:t>
          </a:r>
        </a:p>
        <a:p>
          <a:r>
            <a:rPr kumimoji="1" lang="ja-JP" altLang="en-US" sz="1300">
              <a:latin typeface="ＭＳ Ｐゴシック" panose="020B0600070205080204" pitchFamily="50" charset="-128"/>
              <a:ea typeface="ＭＳ Ｐゴシック" panose="020B0600070205080204" pitchFamily="50" charset="-128"/>
            </a:rPr>
            <a:t>　民生費は、歳出総額の</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％を占めており、住民一人当たり</a:t>
          </a:r>
          <a:r>
            <a:rPr kumimoji="1" lang="en-US" altLang="ja-JP" sz="1300">
              <a:latin typeface="ＭＳ Ｐゴシック" panose="020B0600070205080204" pitchFamily="50" charset="-128"/>
              <a:ea typeface="ＭＳ Ｐゴシック" panose="020B0600070205080204" pitchFamily="50" charset="-128"/>
            </a:rPr>
            <a:t>182,444</a:t>
          </a:r>
          <a:r>
            <a:rPr kumimoji="1" lang="ja-JP" altLang="en-US" sz="1300">
              <a:latin typeface="ＭＳ Ｐゴシック" panose="020B0600070205080204" pitchFamily="50" charset="-128"/>
              <a:ea typeface="ＭＳ Ｐゴシック" panose="020B0600070205080204" pitchFamily="50" charset="-128"/>
            </a:rPr>
            <a:t>円と類似団体平均に比べ高い状況となっているが、これは、保育園新築事業費、児童扶養手当費などの増が主な要因である。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48,185</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たものの、類似団体と比べて高い状況となっている。これは、プレミアム付き商品券発行事業費の増があった一方、地域総合整備資金貸付事業費、制度融資資金、企業立地促進補助金などの実績が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61,634</a:t>
          </a:r>
          <a:r>
            <a:rPr kumimoji="1" lang="ja-JP" altLang="en-US" sz="1300">
              <a:latin typeface="ＭＳ Ｐゴシック" panose="020B0600070205080204" pitchFamily="50" charset="-128"/>
              <a:ea typeface="ＭＳ Ｐゴシック" panose="020B0600070205080204" pitchFamily="50" charset="-128"/>
            </a:rPr>
            <a:t>円となっており、前年度より大きく増加し、類似団体平均に比べても高い状況となっている。これは、市内全小中学校を対象としたエアコン整備事業費、地区公民館新築事業費、小学校増改築事業費が増とな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財政調整基金残高は、災害等の将来の不測の事態への備えとして引き続き適正な残高の確保に努める。</a:t>
          </a:r>
        </a:p>
        <a:p>
          <a:r>
            <a:rPr kumimoji="1" lang="ja-JP" altLang="en-US" sz="1400">
              <a:latin typeface="ＭＳ ゴシック" pitchFamily="49" charset="-128"/>
              <a:ea typeface="ＭＳ ゴシック" pitchFamily="49" charset="-128"/>
            </a:rPr>
            <a:t>　行財政改革を着実に進めていることから、実質収支は黒字で推移しており、実質単年度収支は、活用を念頭に積み増してきた基金繰入金の増などにより黒字となっている。</a:t>
          </a:r>
        </a:p>
        <a:p>
          <a:r>
            <a:rPr kumimoji="1" lang="ja-JP" altLang="en-US" sz="1400">
              <a:latin typeface="ＭＳ ゴシック" pitchFamily="49" charset="-128"/>
              <a:ea typeface="ＭＳ ゴシック" pitchFamily="49" charset="-128"/>
            </a:rPr>
            <a:t>　今後とも歳入歳出のバランスを重視し、適正な財政運営を目指す。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下水道等事業は、平成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月に実施した料金改定により営業収益が増加したことなどにより改善している。平成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月には、中長期的な視点に立った「下水道等事業経営戦略」を策定し、人口減少や施設の老朽化に伴う大規模な更新時期の到来を見据えながら、今後も投資の合理化と財政の健全化の実現に向けて努める。　</a:t>
          </a:r>
        </a:p>
        <a:p>
          <a:r>
            <a:rPr kumimoji="1" lang="ja-JP" altLang="en-US" sz="1400">
              <a:latin typeface="ＭＳ ゴシック" pitchFamily="49" charset="-128"/>
              <a:ea typeface="ＭＳ ゴシック" pitchFamily="49" charset="-128"/>
            </a:rPr>
            <a:t>　病院事業は、入院患者数の減少により入院収益が大幅に減少したことなどにより、</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ポイント悪化している。新型コロナウイルス感染症の感染が拡大している中で、公立病院としての責務を果たしながら、地域の関連施設との連携をさらに深めて患者の受入れ体制を強化できるように努める。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国民健康保険費特別会計は、平成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年度から制度改正により都道府県化となり、これにあわせ保険料を全面改定する中、収納率は</a:t>
          </a:r>
          <a:r>
            <a:rPr kumimoji="1" lang="en-US" altLang="ja-JP" sz="1400">
              <a:latin typeface="ＭＳ ゴシック" pitchFamily="49" charset="-128"/>
              <a:ea typeface="ＭＳ ゴシック" pitchFamily="49" charset="-128"/>
            </a:rPr>
            <a:t>93.60</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0.38</a:t>
          </a:r>
          <a:r>
            <a:rPr kumimoji="1" lang="ja-JP" altLang="en-US" sz="1400">
              <a:latin typeface="ＭＳ ゴシック" pitchFamily="49" charset="-128"/>
              <a:ea typeface="ＭＳ ゴシック" pitchFamily="49" charset="-128"/>
            </a:rPr>
            <a:t>ポイント改善し、歳出は、制度改正に伴い保険給付費の財源を県が全額交付する中、一部を積立てるなど、安定運営に努めている。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6" sqref="L6:V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104317163</v>
      </c>
      <c r="BO4" s="393"/>
      <c r="BP4" s="393"/>
      <c r="BQ4" s="393"/>
      <c r="BR4" s="393"/>
      <c r="BS4" s="393"/>
      <c r="BT4" s="393"/>
      <c r="BU4" s="394"/>
      <c r="BV4" s="392">
        <v>100818251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3.8</v>
      </c>
      <c r="CU4" s="399"/>
      <c r="CV4" s="399"/>
      <c r="CW4" s="399"/>
      <c r="CX4" s="399"/>
      <c r="CY4" s="399"/>
      <c r="CZ4" s="399"/>
      <c r="DA4" s="400"/>
      <c r="DB4" s="398">
        <v>4.3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102166213</v>
      </c>
      <c r="BO5" s="430"/>
      <c r="BP5" s="430"/>
      <c r="BQ5" s="430"/>
      <c r="BR5" s="430"/>
      <c r="BS5" s="430"/>
      <c r="BT5" s="430"/>
      <c r="BU5" s="431"/>
      <c r="BV5" s="429">
        <v>98272345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87.9</v>
      </c>
      <c r="CU5" s="427"/>
      <c r="CV5" s="427"/>
      <c r="CW5" s="427"/>
      <c r="CX5" s="427"/>
      <c r="CY5" s="427"/>
      <c r="CZ5" s="427"/>
      <c r="DA5" s="428"/>
      <c r="DB5" s="426">
        <v>87.8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2150950</v>
      </c>
      <c r="BO6" s="430"/>
      <c r="BP6" s="430"/>
      <c r="BQ6" s="430"/>
      <c r="BR6" s="430"/>
      <c r="BS6" s="430"/>
      <c r="BT6" s="430"/>
      <c r="BU6" s="431"/>
      <c r="BV6" s="429">
        <v>2545906</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92.6</v>
      </c>
      <c r="CU6" s="467"/>
      <c r="CV6" s="467"/>
      <c r="CW6" s="467"/>
      <c r="CX6" s="467"/>
      <c r="CY6" s="467"/>
      <c r="CZ6" s="467"/>
      <c r="DA6" s="468"/>
      <c r="DB6" s="466">
        <v>93.7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240264</v>
      </c>
      <c r="BO7" s="430"/>
      <c r="BP7" s="430"/>
      <c r="BQ7" s="430"/>
      <c r="BR7" s="430"/>
      <c r="BS7" s="430"/>
      <c r="BT7" s="430"/>
      <c r="BU7" s="431"/>
      <c r="BV7" s="429">
        <v>347948</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50441991</v>
      </c>
      <c r="CU7" s="430"/>
      <c r="CV7" s="430"/>
      <c r="CW7" s="430"/>
      <c r="CX7" s="430"/>
      <c r="CY7" s="430"/>
      <c r="CZ7" s="430"/>
      <c r="DA7" s="431"/>
      <c r="DB7" s="429">
        <v>50821675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1910686</v>
      </c>
      <c r="BO8" s="430"/>
      <c r="BP8" s="430"/>
      <c r="BQ8" s="430"/>
      <c r="BR8" s="430"/>
      <c r="BS8" s="430"/>
      <c r="BT8" s="430"/>
      <c r="BU8" s="431"/>
      <c r="BV8" s="429">
        <v>2197958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0.52</v>
      </c>
      <c r="CU8" s="470"/>
      <c r="CV8" s="470"/>
      <c r="CW8" s="470"/>
      <c r="CX8" s="470"/>
      <c r="CY8" s="470"/>
      <c r="CZ8" s="470"/>
      <c r="DA8" s="471"/>
      <c r="DB8" s="469">
        <v>0.52</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193717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-287272</v>
      </c>
      <c r="BO9" s="430"/>
      <c r="BP9" s="430"/>
      <c r="BQ9" s="430"/>
      <c r="BR9" s="430"/>
      <c r="BS9" s="430"/>
      <c r="BT9" s="430"/>
      <c r="BU9" s="431"/>
      <c r="BV9" s="429">
        <v>181992</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15.5</v>
      </c>
      <c r="CU9" s="427"/>
      <c r="CV9" s="427"/>
      <c r="CW9" s="427"/>
      <c r="CX9" s="427"/>
      <c r="CY9" s="427"/>
      <c r="CZ9" s="427"/>
      <c r="DA9" s="428"/>
      <c r="DB9" s="426">
        <v>15.6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197449</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334406</v>
      </c>
      <c r="BO10" s="430"/>
      <c r="BP10" s="430"/>
      <c r="BQ10" s="430"/>
      <c r="BR10" s="430"/>
      <c r="BS10" s="430"/>
      <c r="BT10" s="430"/>
      <c r="BU10" s="431"/>
      <c r="BV10" s="429">
        <v>13025</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508</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186960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120</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185440</v>
      </c>
      <c r="S13" s="514"/>
      <c r="T13" s="514"/>
      <c r="U13" s="514"/>
      <c r="V13" s="515"/>
      <c r="W13" s="445" t="s">
        <v>140</v>
      </c>
      <c r="X13" s="446"/>
      <c r="Y13" s="446"/>
      <c r="Z13" s="446"/>
      <c r="AA13" s="446"/>
      <c r="AB13" s="436"/>
      <c r="AC13" s="480">
        <v>5219</v>
      </c>
      <c r="AD13" s="481"/>
      <c r="AE13" s="481"/>
      <c r="AF13" s="481"/>
      <c r="AG13" s="523"/>
      <c r="AH13" s="480">
        <v>5321</v>
      </c>
      <c r="AI13" s="481"/>
      <c r="AJ13" s="481"/>
      <c r="AK13" s="481"/>
      <c r="AL13" s="482"/>
      <c r="AM13" s="458" t="s">
        <v>141</v>
      </c>
      <c r="AN13" s="459"/>
      <c r="AO13" s="459"/>
      <c r="AP13" s="459"/>
      <c r="AQ13" s="459"/>
      <c r="AR13" s="459"/>
      <c r="AS13" s="459"/>
      <c r="AT13" s="460"/>
      <c r="AU13" s="461" t="s">
        <v>120</v>
      </c>
      <c r="AV13" s="462"/>
      <c r="AW13" s="462"/>
      <c r="AX13" s="462"/>
      <c r="AY13" s="463" t="s">
        <v>142</v>
      </c>
      <c r="AZ13" s="464"/>
      <c r="BA13" s="464"/>
      <c r="BB13" s="464"/>
      <c r="BC13" s="464"/>
      <c r="BD13" s="464"/>
      <c r="BE13" s="464"/>
      <c r="BF13" s="464"/>
      <c r="BG13" s="464"/>
      <c r="BH13" s="464"/>
      <c r="BI13" s="464"/>
      <c r="BJ13" s="464"/>
      <c r="BK13" s="464"/>
      <c r="BL13" s="464"/>
      <c r="BM13" s="465"/>
      <c r="BN13" s="429">
        <v>47642</v>
      </c>
      <c r="BO13" s="430"/>
      <c r="BP13" s="430"/>
      <c r="BQ13" s="430"/>
      <c r="BR13" s="430"/>
      <c r="BS13" s="430"/>
      <c r="BT13" s="430"/>
      <c r="BU13" s="431"/>
      <c r="BV13" s="429">
        <v>195017</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10.3</v>
      </c>
      <c r="CU13" s="427"/>
      <c r="CV13" s="427"/>
      <c r="CW13" s="427"/>
      <c r="CX13" s="427"/>
      <c r="CY13" s="427"/>
      <c r="CZ13" s="427"/>
      <c r="DA13" s="428"/>
      <c r="DB13" s="426">
        <v>10.8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188286</v>
      </c>
      <c r="S14" s="514"/>
      <c r="T14" s="514"/>
      <c r="U14" s="514"/>
      <c r="V14" s="515"/>
      <c r="W14" s="419"/>
      <c r="X14" s="420"/>
      <c r="Y14" s="420"/>
      <c r="Z14" s="420"/>
      <c r="AA14" s="420"/>
      <c r="AB14" s="409"/>
      <c r="AC14" s="516">
        <v>5.9</v>
      </c>
      <c r="AD14" s="517"/>
      <c r="AE14" s="517"/>
      <c r="AF14" s="517"/>
      <c r="AG14" s="518"/>
      <c r="AH14" s="516">
        <v>6.1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69.599999999999994</v>
      </c>
      <c r="CU14" s="528"/>
      <c r="CV14" s="528"/>
      <c r="CW14" s="528"/>
      <c r="CX14" s="528"/>
      <c r="CY14" s="528"/>
      <c r="CZ14" s="528"/>
      <c r="DA14" s="529"/>
      <c r="DB14" s="527">
        <v>63.1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186864</v>
      </c>
      <c r="S15" s="514"/>
      <c r="T15" s="514"/>
      <c r="U15" s="514"/>
      <c r="V15" s="515"/>
      <c r="W15" s="445" t="s">
        <v>146</v>
      </c>
      <c r="X15" s="446"/>
      <c r="Y15" s="446"/>
      <c r="Z15" s="446"/>
      <c r="AA15" s="446"/>
      <c r="AB15" s="436"/>
      <c r="AC15" s="480">
        <v>19037</v>
      </c>
      <c r="AD15" s="481"/>
      <c r="AE15" s="481"/>
      <c r="AF15" s="481"/>
      <c r="AG15" s="523"/>
      <c r="AH15" s="480">
        <v>20825</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20925098</v>
      </c>
      <c r="BO15" s="393"/>
      <c r="BP15" s="393"/>
      <c r="BQ15" s="393"/>
      <c r="BR15" s="393"/>
      <c r="BS15" s="393"/>
      <c r="BT15" s="393"/>
      <c r="BU15" s="394"/>
      <c r="BV15" s="392">
        <v>20939121</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21.4</v>
      </c>
      <c r="AD16" s="517"/>
      <c r="AE16" s="517"/>
      <c r="AF16" s="517"/>
      <c r="AG16" s="518"/>
      <c r="AH16" s="516">
        <v>23.7</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41354512</v>
      </c>
      <c r="BO16" s="430"/>
      <c r="BP16" s="430"/>
      <c r="BQ16" s="430"/>
      <c r="BR16" s="430"/>
      <c r="BS16" s="430"/>
      <c r="BT16" s="430"/>
      <c r="BU16" s="431"/>
      <c r="BV16" s="429">
        <v>40581093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64810</v>
      </c>
      <c r="AD17" s="481"/>
      <c r="AE17" s="481"/>
      <c r="AF17" s="481"/>
      <c r="AG17" s="523"/>
      <c r="AH17" s="480">
        <v>61790</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26670942</v>
      </c>
      <c r="BO17" s="430"/>
      <c r="BP17" s="430"/>
      <c r="BQ17" s="430"/>
      <c r="BR17" s="430"/>
      <c r="BS17" s="430"/>
      <c r="BT17" s="430"/>
      <c r="BU17" s="431"/>
      <c r="BV17" s="429">
        <v>26678547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765.31</v>
      </c>
      <c r="M18" s="545"/>
      <c r="N18" s="545"/>
      <c r="O18" s="545"/>
      <c r="P18" s="545"/>
      <c r="Q18" s="545"/>
      <c r="R18" s="546"/>
      <c r="S18" s="546"/>
      <c r="T18" s="546"/>
      <c r="U18" s="546"/>
      <c r="V18" s="547"/>
      <c r="W18" s="447"/>
      <c r="X18" s="448"/>
      <c r="Y18" s="448"/>
      <c r="Z18" s="448"/>
      <c r="AA18" s="448"/>
      <c r="AB18" s="439"/>
      <c r="AC18" s="548">
        <v>72.8</v>
      </c>
      <c r="AD18" s="549"/>
      <c r="AE18" s="549"/>
      <c r="AF18" s="549"/>
      <c r="AG18" s="550"/>
      <c r="AH18" s="548">
        <v>70.3</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45713480</v>
      </c>
      <c r="BO18" s="430"/>
      <c r="BP18" s="430"/>
      <c r="BQ18" s="430"/>
      <c r="BR18" s="430"/>
      <c r="BS18" s="430"/>
      <c r="BT18" s="430"/>
      <c r="BU18" s="431"/>
      <c r="BV18" s="429">
        <v>45855318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253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57712996</v>
      </c>
      <c r="BO19" s="430"/>
      <c r="BP19" s="430"/>
      <c r="BQ19" s="430"/>
      <c r="BR19" s="430"/>
      <c r="BS19" s="430"/>
      <c r="BT19" s="430"/>
      <c r="BU19" s="431"/>
      <c r="BV19" s="429">
        <v>57831125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75941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110750466</v>
      </c>
      <c r="BO23" s="430"/>
      <c r="BP23" s="430"/>
      <c r="BQ23" s="430"/>
      <c r="BR23" s="430"/>
      <c r="BS23" s="430"/>
      <c r="BT23" s="430"/>
      <c r="BU23" s="431"/>
      <c r="BV23" s="429">
        <v>104981447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10260</v>
      </c>
      <c r="R24" s="481"/>
      <c r="S24" s="481"/>
      <c r="T24" s="481"/>
      <c r="U24" s="481"/>
      <c r="V24" s="523"/>
      <c r="W24" s="582"/>
      <c r="X24" s="570"/>
      <c r="Y24" s="571"/>
      <c r="Z24" s="479" t="s">
        <v>170</v>
      </c>
      <c r="AA24" s="459"/>
      <c r="AB24" s="459"/>
      <c r="AC24" s="459"/>
      <c r="AD24" s="459"/>
      <c r="AE24" s="459"/>
      <c r="AF24" s="459"/>
      <c r="AG24" s="460"/>
      <c r="AH24" s="480">
        <v>1169</v>
      </c>
      <c r="AI24" s="481"/>
      <c r="AJ24" s="481"/>
      <c r="AK24" s="481"/>
      <c r="AL24" s="523"/>
      <c r="AM24" s="480">
        <v>3676505</v>
      </c>
      <c r="AN24" s="481"/>
      <c r="AO24" s="481"/>
      <c r="AP24" s="481"/>
      <c r="AQ24" s="481"/>
      <c r="AR24" s="523"/>
      <c r="AS24" s="480">
        <v>3145</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61241517</v>
      </c>
      <c r="BO24" s="430"/>
      <c r="BP24" s="430"/>
      <c r="BQ24" s="430"/>
      <c r="BR24" s="430"/>
      <c r="BS24" s="430"/>
      <c r="BT24" s="430"/>
      <c r="BU24" s="431"/>
      <c r="BV24" s="429">
        <v>59928955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8500</v>
      </c>
      <c r="R25" s="481"/>
      <c r="S25" s="481"/>
      <c r="T25" s="481"/>
      <c r="U25" s="481"/>
      <c r="V25" s="523"/>
      <c r="W25" s="582"/>
      <c r="X25" s="570"/>
      <c r="Y25" s="571"/>
      <c r="Z25" s="479" t="s">
        <v>173</v>
      </c>
      <c r="AA25" s="459"/>
      <c r="AB25" s="459"/>
      <c r="AC25" s="459"/>
      <c r="AD25" s="459"/>
      <c r="AE25" s="459"/>
      <c r="AF25" s="459"/>
      <c r="AG25" s="460"/>
      <c r="AH25" s="480" t="s">
        <v>130</v>
      </c>
      <c r="AI25" s="481"/>
      <c r="AJ25" s="481"/>
      <c r="AK25" s="481"/>
      <c r="AL25" s="523"/>
      <c r="AM25" s="480" t="s">
        <v>130</v>
      </c>
      <c r="AN25" s="481"/>
      <c r="AO25" s="481"/>
      <c r="AP25" s="481"/>
      <c r="AQ25" s="481"/>
      <c r="AR25" s="523"/>
      <c r="AS25" s="480" t="s">
        <v>130</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20032519</v>
      </c>
      <c r="BO25" s="393"/>
      <c r="BP25" s="393"/>
      <c r="BQ25" s="393"/>
      <c r="BR25" s="393"/>
      <c r="BS25" s="393"/>
      <c r="BT25" s="393"/>
      <c r="BU25" s="394"/>
      <c r="BV25" s="392">
        <v>13234369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7220</v>
      </c>
      <c r="R26" s="481"/>
      <c r="S26" s="481"/>
      <c r="T26" s="481"/>
      <c r="U26" s="481"/>
      <c r="V26" s="523"/>
      <c r="W26" s="582"/>
      <c r="X26" s="570"/>
      <c r="Y26" s="571"/>
      <c r="Z26" s="479" t="s">
        <v>176</v>
      </c>
      <c r="AA26" s="592"/>
      <c r="AB26" s="592"/>
      <c r="AC26" s="592"/>
      <c r="AD26" s="592"/>
      <c r="AE26" s="592"/>
      <c r="AF26" s="592"/>
      <c r="AG26" s="593"/>
      <c r="AH26" s="480">
        <v>53</v>
      </c>
      <c r="AI26" s="481"/>
      <c r="AJ26" s="481"/>
      <c r="AK26" s="481"/>
      <c r="AL26" s="523"/>
      <c r="AM26" s="480">
        <v>172992</v>
      </c>
      <c r="AN26" s="481"/>
      <c r="AO26" s="481"/>
      <c r="AP26" s="481"/>
      <c r="AQ26" s="481"/>
      <c r="AR26" s="523"/>
      <c r="AS26" s="480">
        <v>3264</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130</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5840</v>
      </c>
      <c r="R27" s="481"/>
      <c r="S27" s="481"/>
      <c r="T27" s="481"/>
      <c r="U27" s="481"/>
      <c r="V27" s="523"/>
      <c r="W27" s="582"/>
      <c r="X27" s="570"/>
      <c r="Y27" s="571"/>
      <c r="Z27" s="479" t="s">
        <v>179</v>
      </c>
      <c r="AA27" s="459"/>
      <c r="AB27" s="459"/>
      <c r="AC27" s="459"/>
      <c r="AD27" s="459"/>
      <c r="AE27" s="459"/>
      <c r="AF27" s="459"/>
      <c r="AG27" s="460"/>
      <c r="AH27" s="480">
        <v>25</v>
      </c>
      <c r="AI27" s="481"/>
      <c r="AJ27" s="481"/>
      <c r="AK27" s="481"/>
      <c r="AL27" s="523"/>
      <c r="AM27" s="480">
        <v>89670</v>
      </c>
      <c r="AN27" s="481"/>
      <c r="AO27" s="481"/>
      <c r="AP27" s="481"/>
      <c r="AQ27" s="481"/>
      <c r="AR27" s="523"/>
      <c r="AS27" s="480">
        <v>3587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2233091</v>
      </c>
      <c r="BO27" s="606"/>
      <c r="BP27" s="606"/>
      <c r="BQ27" s="606"/>
      <c r="BR27" s="606"/>
      <c r="BS27" s="606"/>
      <c r="BT27" s="606"/>
      <c r="BU27" s="607"/>
      <c r="BV27" s="605">
        <v>2232756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5130</v>
      </c>
      <c r="R28" s="481"/>
      <c r="S28" s="481"/>
      <c r="T28" s="481"/>
      <c r="U28" s="481"/>
      <c r="V28" s="523"/>
      <c r="W28" s="582"/>
      <c r="X28" s="570"/>
      <c r="Y28" s="571"/>
      <c r="Z28" s="479" t="s">
        <v>182</v>
      </c>
      <c r="AA28" s="459"/>
      <c r="AB28" s="459"/>
      <c r="AC28" s="459"/>
      <c r="AD28" s="459"/>
      <c r="AE28" s="459"/>
      <c r="AF28" s="459"/>
      <c r="AG28" s="460"/>
      <c r="AH28" s="480" t="s">
        <v>130</v>
      </c>
      <c r="AI28" s="481"/>
      <c r="AJ28" s="481"/>
      <c r="AK28" s="481"/>
      <c r="AL28" s="523"/>
      <c r="AM28" s="480" t="s">
        <v>130</v>
      </c>
      <c r="AN28" s="481"/>
      <c r="AO28" s="481"/>
      <c r="AP28" s="481"/>
      <c r="AQ28" s="481"/>
      <c r="AR28" s="523"/>
      <c r="AS28" s="480" t="s">
        <v>130</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3758768</v>
      </c>
      <c r="BO28" s="393"/>
      <c r="BP28" s="393"/>
      <c r="BQ28" s="393"/>
      <c r="BR28" s="393"/>
      <c r="BS28" s="393"/>
      <c r="BT28" s="393"/>
      <c r="BU28" s="394"/>
      <c r="BV28" s="392">
        <v>3424362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30</v>
      </c>
      <c r="M29" s="481"/>
      <c r="N29" s="481"/>
      <c r="O29" s="481"/>
      <c r="P29" s="523"/>
      <c r="Q29" s="480">
        <v>4750</v>
      </c>
      <c r="R29" s="481"/>
      <c r="S29" s="481"/>
      <c r="T29" s="481"/>
      <c r="U29" s="481"/>
      <c r="V29" s="523"/>
      <c r="W29" s="583"/>
      <c r="X29" s="584"/>
      <c r="Y29" s="585"/>
      <c r="Z29" s="479" t="s">
        <v>185</v>
      </c>
      <c r="AA29" s="459"/>
      <c r="AB29" s="459"/>
      <c r="AC29" s="459"/>
      <c r="AD29" s="459"/>
      <c r="AE29" s="459"/>
      <c r="AF29" s="459"/>
      <c r="AG29" s="460"/>
      <c r="AH29" s="480">
        <v>1194</v>
      </c>
      <c r="AI29" s="481"/>
      <c r="AJ29" s="481"/>
      <c r="AK29" s="481"/>
      <c r="AL29" s="523"/>
      <c r="AM29" s="480">
        <v>3766175</v>
      </c>
      <c r="AN29" s="481"/>
      <c r="AO29" s="481"/>
      <c r="AP29" s="481"/>
      <c r="AQ29" s="481"/>
      <c r="AR29" s="523"/>
      <c r="AS29" s="480">
        <v>3154</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1016846</v>
      </c>
      <c r="BO29" s="430"/>
      <c r="BP29" s="430"/>
      <c r="BQ29" s="430"/>
      <c r="BR29" s="430"/>
      <c r="BS29" s="430"/>
      <c r="BT29" s="430"/>
      <c r="BU29" s="431"/>
      <c r="BV29" s="429">
        <v>1008095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97.4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6950475</v>
      </c>
      <c r="BO30" s="606"/>
      <c r="BP30" s="606"/>
      <c r="BQ30" s="606"/>
      <c r="BR30" s="606"/>
      <c r="BS30" s="606"/>
      <c r="BT30" s="606"/>
      <c r="BU30" s="607"/>
      <c r="BV30" s="605">
        <v>8469433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8</v>
      </c>
      <c r="V34" s="618"/>
      <c r="W34" s="619" t="str">
        <f>IF('各会計、関係団体の財政状況及び健全化判断比率'!B28="","",'各会計、関係団体の財政状況及び健全化判断比率'!B28)</f>
        <v>国民健康保険費</v>
      </c>
      <c r="X34" s="619"/>
      <c r="Y34" s="619"/>
      <c r="Z34" s="619"/>
      <c r="AA34" s="619"/>
      <c r="AB34" s="619"/>
      <c r="AC34" s="619"/>
      <c r="AD34" s="619"/>
      <c r="AE34" s="619"/>
      <c r="AF34" s="619"/>
      <c r="AG34" s="619"/>
      <c r="AH34" s="619"/>
      <c r="AI34" s="619"/>
      <c r="AJ34" s="619"/>
      <c r="AK34" s="619"/>
      <c r="AL34" s="214"/>
      <c r="AM34" s="618">
        <f>IF(AO34="","",MAX(C34:D43,U34:V43)+1)</f>
        <v>12</v>
      </c>
      <c r="AN34" s="618"/>
      <c r="AO34" s="619" t="str">
        <f>IF('各会計、関係団体の財政状況及び健全化判断比率'!B32="","",'各会計、関係団体の財政状況及び健全化判断比率'!B32)</f>
        <v>水道事業</v>
      </c>
      <c r="AP34" s="619"/>
      <c r="AQ34" s="619"/>
      <c r="AR34" s="619"/>
      <c r="AS34" s="619"/>
      <c r="AT34" s="619"/>
      <c r="AU34" s="619"/>
      <c r="AV34" s="619"/>
      <c r="AW34" s="619"/>
      <c r="AX34" s="619"/>
      <c r="AY34" s="619"/>
      <c r="AZ34" s="619"/>
      <c r="BA34" s="619"/>
      <c r="BB34" s="619"/>
      <c r="BC34" s="619"/>
      <c r="BD34" s="214"/>
      <c r="BE34" s="618">
        <f>IF(BG34="","",MAX(C34:D43,U34:V43,AM34:AN43)+1)</f>
        <v>16</v>
      </c>
      <c r="BF34" s="618"/>
      <c r="BG34" s="619" t="str">
        <f>IF('各会計、関係団体の財政状況及び健全化判断比率'!B36="","",'各会計、関係団体の財政状況及び健全化判断比率'!B36)</f>
        <v>電気事業費</v>
      </c>
      <c r="BH34" s="619"/>
      <c r="BI34" s="619"/>
      <c r="BJ34" s="619"/>
      <c r="BK34" s="619"/>
      <c r="BL34" s="619"/>
      <c r="BM34" s="619"/>
      <c r="BN34" s="619"/>
      <c r="BO34" s="619"/>
      <c r="BP34" s="619"/>
      <c r="BQ34" s="619"/>
      <c r="BR34" s="619"/>
      <c r="BS34" s="619"/>
      <c r="BT34" s="619"/>
      <c r="BU34" s="619"/>
      <c r="BV34" s="214"/>
      <c r="BW34" s="618">
        <f>IF(BY34="","",MAX(C34:D43,U34:V43,AM34:AN43,BE34:BF43)+1)</f>
        <v>20</v>
      </c>
      <c r="BX34" s="618"/>
      <c r="BY34" s="619" t="str">
        <f>IF('各会計、関係団体の財政状況及び健全化判断比率'!B68="","",'各会計、関係団体の財政状況及び健全化判断比率'!B68)</f>
        <v>鳥取県東部広域行政管理組合</v>
      </c>
      <c r="BZ34" s="619"/>
      <c r="CA34" s="619"/>
      <c r="CB34" s="619"/>
      <c r="CC34" s="619"/>
      <c r="CD34" s="619"/>
      <c r="CE34" s="619"/>
      <c r="CF34" s="619"/>
      <c r="CG34" s="619"/>
      <c r="CH34" s="619"/>
      <c r="CI34" s="619"/>
      <c r="CJ34" s="619"/>
      <c r="CK34" s="619"/>
      <c r="CL34" s="619"/>
      <c r="CM34" s="619"/>
      <c r="CN34" s="214"/>
      <c r="CO34" s="618">
        <f>IF(CQ34="","",MAX(C34:D43,U34:V43,AM34:AN43,BE34:BF43,BW34:BX43)+1)</f>
        <v>24</v>
      </c>
      <c r="CP34" s="618"/>
      <c r="CQ34" s="619" t="str">
        <f>IF('各会計、関係団体の財政状況及び健全化判断比率'!BS7="","",'各会計、関係団体の財政状況及び健全化判断比率'!BS7)</f>
        <v>（一財）鳥取開発公社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土地区画整理費</v>
      </c>
      <c r="F35" s="619"/>
      <c r="G35" s="619"/>
      <c r="H35" s="619"/>
      <c r="I35" s="619"/>
      <c r="J35" s="619"/>
      <c r="K35" s="619"/>
      <c r="L35" s="619"/>
      <c r="M35" s="619"/>
      <c r="N35" s="619"/>
      <c r="O35" s="619"/>
      <c r="P35" s="619"/>
      <c r="Q35" s="619"/>
      <c r="R35" s="619"/>
      <c r="S35" s="619"/>
      <c r="T35" s="214"/>
      <c r="U35" s="618">
        <f>IF(W35="","",U34+1)</f>
        <v>9</v>
      </c>
      <c r="V35" s="618"/>
      <c r="W35" s="619" t="str">
        <f>IF('各会計、関係団体の財政状況及び健全化判断比率'!B29="","",'各会計、関係団体の財政状況及び健全化判断比率'!B29)</f>
        <v>介護老人保健施設事業費</v>
      </c>
      <c r="X35" s="619"/>
      <c r="Y35" s="619"/>
      <c r="Z35" s="619"/>
      <c r="AA35" s="619"/>
      <c r="AB35" s="619"/>
      <c r="AC35" s="619"/>
      <c r="AD35" s="619"/>
      <c r="AE35" s="619"/>
      <c r="AF35" s="619"/>
      <c r="AG35" s="619"/>
      <c r="AH35" s="619"/>
      <c r="AI35" s="619"/>
      <c r="AJ35" s="619"/>
      <c r="AK35" s="619"/>
      <c r="AL35" s="214"/>
      <c r="AM35" s="618">
        <f t="shared" ref="AM35:AM43" si="0">IF(AO35="","",AM34+1)</f>
        <v>13</v>
      </c>
      <c r="AN35" s="618"/>
      <c r="AO35" s="619" t="str">
        <f>IF('各会計、関係団体の財政状況及び健全化判断比率'!B33="","",'各会計、関係団体の財政状況及び健全化判断比率'!B33)</f>
        <v>工業用水道事業</v>
      </c>
      <c r="AP35" s="619"/>
      <c r="AQ35" s="619"/>
      <c r="AR35" s="619"/>
      <c r="AS35" s="619"/>
      <c r="AT35" s="619"/>
      <c r="AU35" s="619"/>
      <c r="AV35" s="619"/>
      <c r="AW35" s="619"/>
      <c r="AX35" s="619"/>
      <c r="AY35" s="619"/>
      <c r="AZ35" s="619"/>
      <c r="BA35" s="619"/>
      <c r="BB35" s="619"/>
      <c r="BC35" s="619"/>
      <c r="BD35" s="214"/>
      <c r="BE35" s="618">
        <f t="shared" ref="BE35:BE43" si="1">IF(BG35="","",BE34+1)</f>
        <v>17</v>
      </c>
      <c r="BF35" s="618"/>
      <c r="BG35" s="619" t="str">
        <f>IF('各会計、関係団体の財政状況及び健全化判断比率'!B37="","",'各会計、関係団体の財政状況及び健全化判断比率'!B37)</f>
        <v>公設地方卸売市場事業費</v>
      </c>
      <c r="BH35" s="619"/>
      <c r="BI35" s="619"/>
      <c r="BJ35" s="619"/>
      <c r="BK35" s="619"/>
      <c r="BL35" s="619"/>
      <c r="BM35" s="619"/>
      <c r="BN35" s="619"/>
      <c r="BO35" s="619"/>
      <c r="BP35" s="619"/>
      <c r="BQ35" s="619"/>
      <c r="BR35" s="619"/>
      <c r="BS35" s="619"/>
      <c r="BT35" s="619"/>
      <c r="BU35" s="619"/>
      <c r="BV35" s="214"/>
      <c r="BW35" s="618">
        <f t="shared" ref="BW35:BW43" si="2">IF(BY35="","",BW34+1)</f>
        <v>21</v>
      </c>
      <c r="BX35" s="618"/>
      <c r="BY35" s="619" t="str">
        <f>IF('各会計、関係団体の財政状況及び健全化判断比率'!B69="","",'各会計、関係団体の財政状況及び健全化判断比率'!B69)</f>
        <v>鳥取県東部広域行政管理組合</v>
      </c>
      <c r="BZ35" s="619"/>
      <c r="CA35" s="619"/>
      <c r="CB35" s="619"/>
      <c r="CC35" s="619"/>
      <c r="CD35" s="619"/>
      <c r="CE35" s="619"/>
      <c r="CF35" s="619"/>
      <c r="CG35" s="619"/>
      <c r="CH35" s="619"/>
      <c r="CI35" s="619"/>
      <c r="CJ35" s="619"/>
      <c r="CK35" s="619"/>
      <c r="CL35" s="619"/>
      <c r="CM35" s="619"/>
      <c r="CN35" s="214"/>
      <c r="CO35" s="618">
        <f t="shared" ref="CO35:CO43" si="3">IF(CQ35="","",CO34+1)</f>
        <v>25</v>
      </c>
      <c r="CP35" s="618"/>
      <c r="CQ35" s="619" t="str">
        <f>IF('各会計、関係団体の財政状況及び健全化判断比率'!BS8="","",'各会計、関係団体の財政状況及び健全化判断比率'!BS8)</f>
        <v>（公財）鳥取市公園・スポーツ施設協会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高齢者・障害者住宅整備資金貸付事業費</v>
      </c>
      <c r="F36" s="619"/>
      <c r="G36" s="619"/>
      <c r="H36" s="619"/>
      <c r="I36" s="619"/>
      <c r="J36" s="619"/>
      <c r="K36" s="619"/>
      <c r="L36" s="619"/>
      <c r="M36" s="619"/>
      <c r="N36" s="619"/>
      <c r="O36" s="619"/>
      <c r="P36" s="619"/>
      <c r="Q36" s="619"/>
      <c r="R36" s="619"/>
      <c r="S36" s="619"/>
      <c r="T36" s="214"/>
      <c r="U36" s="618">
        <f t="shared" ref="U36:U43" si="4">IF(W36="","",U35+1)</f>
        <v>10</v>
      </c>
      <c r="V36" s="618"/>
      <c r="W36" s="619" t="str">
        <f>IF('各会計、関係団体の財政状況及び健全化判断比率'!B30="","",'各会計、関係団体の財政状況及び健全化判断比率'!B30)</f>
        <v>介護保険費</v>
      </c>
      <c r="X36" s="619"/>
      <c r="Y36" s="619"/>
      <c r="Z36" s="619"/>
      <c r="AA36" s="619"/>
      <c r="AB36" s="619"/>
      <c r="AC36" s="619"/>
      <c r="AD36" s="619"/>
      <c r="AE36" s="619"/>
      <c r="AF36" s="619"/>
      <c r="AG36" s="619"/>
      <c r="AH36" s="619"/>
      <c r="AI36" s="619"/>
      <c r="AJ36" s="619"/>
      <c r="AK36" s="619"/>
      <c r="AL36" s="214"/>
      <c r="AM36" s="618">
        <f t="shared" si="0"/>
        <v>14</v>
      </c>
      <c r="AN36" s="618"/>
      <c r="AO36" s="619" t="str">
        <f>IF('各会計、関係団体の財政状況及び健全化判断比率'!B34="","",'各会計、関係団体の財政状況及び健全化判断比率'!B34)</f>
        <v>病院事業</v>
      </c>
      <c r="AP36" s="619"/>
      <c r="AQ36" s="619"/>
      <c r="AR36" s="619"/>
      <c r="AS36" s="619"/>
      <c r="AT36" s="619"/>
      <c r="AU36" s="619"/>
      <c r="AV36" s="619"/>
      <c r="AW36" s="619"/>
      <c r="AX36" s="619"/>
      <c r="AY36" s="619"/>
      <c r="AZ36" s="619"/>
      <c r="BA36" s="619"/>
      <c r="BB36" s="619"/>
      <c r="BC36" s="619"/>
      <c r="BD36" s="214"/>
      <c r="BE36" s="618">
        <f t="shared" si="1"/>
        <v>18</v>
      </c>
      <c r="BF36" s="618"/>
      <c r="BG36" s="619" t="str">
        <f>IF('各会計、関係団体の財政状況及び健全化判断比率'!B38="","",'各会計、関係団体の財政状況及び健全化判断比率'!B38)</f>
        <v>観光施設運営事業費</v>
      </c>
      <c r="BH36" s="619"/>
      <c r="BI36" s="619"/>
      <c r="BJ36" s="619"/>
      <c r="BK36" s="619"/>
      <c r="BL36" s="619"/>
      <c r="BM36" s="619"/>
      <c r="BN36" s="619"/>
      <c r="BO36" s="619"/>
      <c r="BP36" s="619"/>
      <c r="BQ36" s="619"/>
      <c r="BR36" s="619"/>
      <c r="BS36" s="619"/>
      <c r="BT36" s="619"/>
      <c r="BU36" s="619"/>
      <c r="BV36" s="214"/>
      <c r="BW36" s="618">
        <f t="shared" si="2"/>
        <v>22</v>
      </c>
      <c r="BX36" s="618"/>
      <c r="BY36" s="619" t="str">
        <f>IF('各会計、関係団体の財政状況及び健全化判断比率'!B70="","",'各会計、関係団体の財政状況及び健全化判断比率'!B70)</f>
        <v>鳥取県後期高齢者医療広域連合</v>
      </c>
      <c r="BZ36" s="619"/>
      <c r="CA36" s="619"/>
      <c r="CB36" s="619"/>
      <c r="CC36" s="619"/>
      <c r="CD36" s="619"/>
      <c r="CE36" s="619"/>
      <c r="CF36" s="619"/>
      <c r="CG36" s="619"/>
      <c r="CH36" s="619"/>
      <c r="CI36" s="619"/>
      <c r="CJ36" s="619"/>
      <c r="CK36" s="619"/>
      <c r="CL36" s="619"/>
      <c r="CM36" s="619"/>
      <c r="CN36" s="214"/>
      <c r="CO36" s="618">
        <f t="shared" si="3"/>
        <v>26</v>
      </c>
      <c r="CP36" s="618"/>
      <c r="CQ36" s="619" t="str">
        <f>IF('各会計、関係団体の財政状況及び健全化判断比率'!BS9="","",'各会計、関係団体の財政状況及び健全化判断比率'!BS9)</f>
        <v>（一財）鳥取市中小企業勤労者福祉サービスセンター</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住宅新築資金等貸付事業費</v>
      </c>
      <c r="F37" s="619"/>
      <c r="G37" s="619"/>
      <c r="H37" s="619"/>
      <c r="I37" s="619"/>
      <c r="J37" s="619"/>
      <c r="K37" s="619"/>
      <c r="L37" s="619"/>
      <c r="M37" s="619"/>
      <c r="N37" s="619"/>
      <c r="O37" s="619"/>
      <c r="P37" s="619"/>
      <c r="Q37" s="619"/>
      <c r="R37" s="619"/>
      <c r="S37" s="619"/>
      <c r="T37" s="214"/>
      <c r="U37" s="618">
        <f t="shared" si="4"/>
        <v>11</v>
      </c>
      <c r="V37" s="618"/>
      <c r="W37" s="619" t="str">
        <f>IF('各会計、関係団体の財政状況及び健全化判断比率'!B31="","",'各会計、関係団体の財政状況及び健全化判断比率'!B31)</f>
        <v>後期高齢者医療費</v>
      </c>
      <c r="X37" s="619"/>
      <c r="Y37" s="619"/>
      <c r="Z37" s="619"/>
      <c r="AA37" s="619"/>
      <c r="AB37" s="619"/>
      <c r="AC37" s="619"/>
      <c r="AD37" s="619"/>
      <c r="AE37" s="619"/>
      <c r="AF37" s="619"/>
      <c r="AG37" s="619"/>
      <c r="AH37" s="619"/>
      <c r="AI37" s="619"/>
      <c r="AJ37" s="619"/>
      <c r="AK37" s="619"/>
      <c r="AL37" s="214"/>
      <c r="AM37" s="618">
        <f t="shared" si="0"/>
        <v>15</v>
      </c>
      <c r="AN37" s="618"/>
      <c r="AO37" s="619" t="str">
        <f>IF('各会計、関係団体の財政状況及び健全化判断比率'!B35="","",'各会計、関係団体の財政状況及び健全化判断比率'!B35)</f>
        <v>下水道等事業</v>
      </c>
      <c r="AP37" s="619"/>
      <c r="AQ37" s="619"/>
      <c r="AR37" s="619"/>
      <c r="AS37" s="619"/>
      <c r="AT37" s="619"/>
      <c r="AU37" s="619"/>
      <c r="AV37" s="619"/>
      <c r="AW37" s="619"/>
      <c r="AX37" s="619"/>
      <c r="AY37" s="619"/>
      <c r="AZ37" s="619"/>
      <c r="BA37" s="619"/>
      <c r="BB37" s="619"/>
      <c r="BC37" s="619"/>
      <c r="BD37" s="214"/>
      <c r="BE37" s="618">
        <f t="shared" si="1"/>
        <v>19</v>
      </c>
      <c r="BF37" s="618"/>
      <c r="BG37" s="619" t="str">
        <f>IF('各会計、関係団体の財政状況及び健全化判断比率'!B39="","",'各会計、関係団体の財政状況及び健全化判断比率'!B39)</f>
        <v>温泉事業費</v>
      </c>
      <c r="BH37" s="619"/>
      <c r="BI37" s="619"/>
      <c r="BJ37" s="619"/>
      <c r="BK37" s="619"/>
      <c r="BL37" s="619"/>
      <c r="BM37" s="619"/>
      <c r="BN37" s="619"/>
      <c r="BO37" s="619"/>
      <c r="BP37" s="619"/>
      <c r="BQ37" s="619"/>
      <c r="BR37" s="619"/>
      <c r="BS37" s="619"/>
      <c r="BT37" s="619"/>
      <c r="BU37" s="619"/>
      <c r="BV37" s="214"/>
      <c r="BW37" s="618">
        <f t="shared" si="2"/>
        <v>23</v>
      </c>
      <c r="BX37" s="618"/>
      <c r="BY37" s="619" t="str">
        <f>IF('各会計、関係団体の財政状況及び健全化判断比率'!B71="","",'各会計、関係団体の財政状況及び健全化判断比率'!B71)</f>
        <v>鳥取県後期高齢者医療広域連合</v>
      </c>
      <c r="BZ37" s="619"/>
      <c r="CA37" s="619"/>
      <c r="CB37" s="619"/>
      <c r="CC37" s="619"/>
      <c r="CD37" s="619"/>
      <c r="CE37" s="619"/>
      <c r="CF37" s="619"/>
      <c r="CG37" s="619"/>
      <c r="CH37" s="619"/>
      <c r="CI37" s="619"/>
      <c r="CJ37" s="619"/>
      <c r="CK37" s="619"/>
      <c r="CL37" s="619"/>
      <c r="CM37" s="619"/>
      <c r="CN37" s="214"/>
      <c r="CO37" s="618">
        <f t="shared" si="3"/>
        <v>27</v>
      </c>
      <c r="CP37" s="618"/>
      <c r="CQ37" s="619" t="str">
        <f>IF('各会計、関係団体の財政状況及び健全化判断比率'!BS10="","",'各会計、関係団体の財政状況及び健全化判断比率'!BS10)</f>
        <v>（公財）鳥取市環境事業公社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f t="shared" ref="C38:C43" si="5">IF(E38="","",C37+1)</f>
        <v>5</v>
      </c>
      <c r="D38" s="618"/>
      <c r="E38" s="619" t="str">
        <f>IF('各会計、関係団体の財政状況及び健全化判断比率'!B11="","",'各会計、関係団体の財政状況及び健全化判断比率'!B11)</f>
        <v>土地取得費</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28</v>
      </c>
      <c r="CP38" s="618"/>
      <c r="CQ38" s="619" t="str">
        <f>IF('各会計、関係団体の財政状況及び健全化判断比率'!BS11="","",'各会計、関係団体の財政状況及び健全化判断比率'!BS11)</f>
        <v>（公財）鳥取県東部環境管理公社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f t="shared" si="5"/>
        <v>6</v>
      </c>
      <c r="D39" s="618"/>
      <c r="E39" s="619" t="str">
        <f>IF('各会計、関係団体の財政状況及び健全化判断比率'!B12="","",'各会計、関係団体の財政状況及び健全化判断比率'!B12)</f>
        <v>墓苑事業費</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29</v>
      </c>
      <c r="CP39" s="618"/>
      <c r="CQ39" s="619" t="str">
        <f>IF('各会計、関係団体の財政状況及び健全化判断比率'!BS12="","",'各会計、関係団体の財政状況及び健全化判断比率'!BS12)</f>
        <v>（一財）鳥取市教育福祉振興会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f t="shared" si="5"/>
        <v>7</v>
      </c>
      <c r="D40" s="618"/>
      <c r="E40" s="619" t="str">
        <f>IF('各会計、関係団体の財政状況及び健全化判断比率'!B13="","",'各会計、関係団体の財政状況及び健全化判断比率'!B13)</f>
        <v>母子父子寡婦福祉資金貸付事業費</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30</v>
      </c>
      <c r="CP40" s="618"/>
      <c r="CQ40" s="619" t="str">
        <f>IF('各会計、関係団体の財政状況及び健全化判断比率'!BS13="","",'各会計、関係団体の財政状況及び健全化判断比率'!BS13)</f>
        <v>（公財）鳥取市学校給食会</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31</v>
      </c>
      <c r="CP41" s="618"/>
      <c r="CQ41" s="619" t="str">
        <f>IF('各会計、関係団体の財政状況及び健全化判断比率'!BS14="","",'各会計、関係団体の財政状況及び健全化判断比率'!BS14)</f>
        <v>（公財）鳥取市文化財団</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32</v>
      </c>
      <c r="CP42" s="618"/>
      <c r="CQ42" s="619" t="str">
        <f>IF('各会計、関係団体の財政状況及び健全化判断比率'!BS15="","",'各会計、関係団体の財政状況及び健全化判断比率'!BS15)</f>
        <v>（公財）鳥取童謡・おもちゃ館</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33</v>
      </c>
      <c r="CP43" s="618"/>
      <c r="CQ43" s="619" t="str">
        <f>IF('各会計、関係団体の財政状況及び健全化判断比率'!BS16="","",'各会計、関係団体の財政状況及び健全化判断比率'!BS16)</f>
        <v>（公財）鳥取市人権情報センター</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ed2U/8I4pSx4VcAaCSdXM/ZwcNH0x3rIEGCzxQnH8du4RgXvpptVz1mBAJRY6oJD1SELkE4yrviz4j1HYpq7KA==" saltValue="cCRjoSPW4Tu797i+cCun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election activeCell="H40" sqref="H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x14ac:dyDescent="0.15">
      <c r="A34" s="22"/>
      <c r="B34" s="31"/>
      <c r="C34" s="1210" t="s">
        <v>589</v>
      </c>
      <c r="D34" s="1210"/>
      <c r="E34" s="1211"/>
      <c r="F34" s="32">
        <v>3.04</v>
      </c>
      <c r="G34" s="33">
        <v>3.47</v>
      </c>
      <c r="H34" s="33">
        <v>4.3600000000000003</v>
      </c>
      <c r="I34" s="33">
        <v>5.27</v>
      </c>
      <c r="J34" s="34">
        <v>5.93</v>
      </c>
      <c r="K34" s="22"/>
      <c r="L34" s="22"/>
      <c r="M34" s="22"/>
      <c r="N34" s="22"/>
      <c r="O34" s="22"/>
      <c r="P34" s="22"/>
    </row>
    <row r="35" spans="1:16" ht="39" customHeight="1" x14ac:dyDescent="0.15">
      <c r="A35" s="22"/>
      <c r="B35" s="35"/>
      <c r="C35" s="1204" t="s">
        <v>590</v>
      </c>
      <c r="D35" s="1205"/>
      <c r="E35" s="1206"/>
      <c r="F35" s="36">
        <v>3.45</v>
      </c>
      <c r="G35" s="37">
        <v>3.21</v>
      </c>
      <c r="H35" s="37">
        <v>3.64</v>
      </c>
      <c r="I35" s="37">
        <v>4.22</v>
      </c>
      <c r="J35" s="38">
        <v>3.81</v>
      </c>
      <c r="K35" s="22"/>
      <c r="L35" s="22"/>
      <c r="M35" s="22"/>
      <c r="N35" s="22"/>
      <c r="O35" s="22"/>
      <c r="P35" s="22"/>
    </row>
    <row r="36" spans="1:16" ht="39" customHeight="1" x14ac:dyDescent="0.15">
      <c r="A36" s="22"/>
      <c r="B36" s="35"/>
      <c r="C36" s="1204" t="s">
        <v>591</v>
      </c>
      <c r="D36" s="1205"/>
      <c r="E36" s="1206"/>
      <c r="F36" s="36">
        <v>3.3</v>
      </c>
      <c r="G36" s="37">
        <v>2.46</v>
      </c>
      <c r="H36" s="37">
        <v>3.99</v>
      </c>
      <c r="I36" s="37">
        <v>4.28</v>
      </c>
      <c r="J36" s="38">
        <v>3.66</v>
      </c>
      <c r="K36" s="22"/>
      <c r="L36" s="22"/>
      <c r="M36" s="22"/>
      <c r="N36" s="22"/>
      <c r="O36" s="22"/>
      <c r="P36" s="22"/>
    </row>
    <row r="37" spans="1:16" ht="39" customHeight="1" x14ac:dyDescent="0.15">
      <c r="A37" s="22"/>
      <c r="B37" s="35"/>
      <c r="C37" s="1204" t="s">
        <v>592</v>
      </c>
      <c r="D37" s="1205"/>
      <c r="E37" s="1206"/>
      <c r="F37" s="36">
        <v>6.68</v>
      </c>
      <c r="G37" s="37">
        <v>6.76</v>
      </c>
      <c r="H37" s="37">
        <v>5.48</v>
      </c>
      <c r="I37" s="37">
        <v>4.54</v>
      </c>
      <c r="J37" s="38">
        <v>3.18</v>
      </c>
      <c r="K37" s="22"/>
      <c r="L37" s="22"/>
      <c r="M37" s="22"/>
      <c r="N37" s="22"/>
      <c r="O37" s="22"/>
      <c r="P37" s="22"/>
    </row>
    <row r="38" spans="1:16" ht="39" customHeight="1" x14ac:dyDescent="0.15">
      <c r="A38" s="22"/>
      <c r="B38" s="35"/>
      <c r="C38" s="1204" t="s">
        <v>593</v>
      </c>
      <c r="D38" s="1205"/>
      <c r="E38" s="1206"/>
      <c r="F38" s="36">
        <v>1.17</v>
      </c>
      <c r="G38" s="37">
        <v>1.66</v>
      </c>
      <c r="H38" s="37">
        <v>1.79</v>
      </c>
      <c r="I38" s="37">
        <v>1.04</v>
      </c>
      <c r="J38" s="38">
        <v>1.31</v>
      </c>
      <c r="K38" s="22"/>
      <c r="L38" s="22"/>
      <c r="M38" s="22"/>
      <c r="N38" s="22"/>
      <c r="O38" s="22"/>
      <c r="P38" s="22"/>
    </row>
    <row r="39" spans="1:16" ht="39" customHeight="1" x14ac:dyDescent="0.15">
      <c r="A39" s="22"/>
      <c r="B39" s="35"/>
      <c r="C39" s="1204" t="s">
        <v>594</v>
      </c>
      <c r="D39" s="1205"/>
      <c r="E39" s="1206"/>
      <c r="F39" s="36">
        <v>0.71</v>
      </c>
      <c r="G39" s="37">
        <v>0.96</v>
      </c>
      <c r="H39" s="37">
        <v>1.39</v>
      </c>
      <c r="I39" s="37">
        <v>1.05</v>
      </c>
      <c r="J39" s="38">
        <v>0.54</v>
      </c>
      <c r="K39" s="22"/>
      <c r="L39" s="22"/>
      <c r="M39" s="22"/>
      <c r="N39" s="22"/>
      <c r="O39" s="22"/>
      <c r="P39" s="22"/>
    </row>
    <row r="40" spans="1:16" ht="39" customHeight="1" x14ac:dyDescent="0.15">
      <c r="A40" s="22"/>
      <c r="B40" s="35"/>
      <c r="C40" s="1204" t="s">
        <v>595</v>
      </c>
      <c r="D40" s="1205"/>
      <c r="E40" s="1206"/>
      <c r="F40" s="36" t="s">
        <v>556</v>
      </c>
      <c r="G40" s="37" t="s">
        <v>556</v>
      </c>
      <c r="H40" s="37" t="s">
        <v>556</v>
      </c>
      <c r="I40" s="37">
        <v>0.03</v>
      </c>
      <c r="J40" s="38">
        <v>0.06</v>
      </c>
      <c r="K40" s="22"/>
      <c r="L40" s="22"/>
      <c r="M40" s="22"/>
      <c r="N40" s="22"/>
      <c r="O40" s="22"/>
      <c r="P40" s="22"/>
    </row>
    <row r="41" spans="1:16" ht="39" customHeight="1" x14ac:dyDescent="0.15">
      <c r="A41" s="22"/>
      <c r="B41" s="35"/>
      <c r="C41" s="1204" t="s">
        <v>596</v>
      </c>
      <c r="D41" s="1205"/>
      <c r="E41" s="1206"/>
      <c r="F41" s="36">
        <v>0.01</v>
      </c>
      <c r="G41" s="37">
        <v>0</v>
      </c>
      <c r="H41" s="37">
        <v>0</v>
      </c>
      <c r="I41" s="37">
        <v>0</v>
      </c>
      <c r="J41" s="38">
        <v>0.04</v>
      </c>
      <c r="K41" s="22"/>
      <c r="L41" s="22"/>
      <c r="M41" s="22"/>
      <c r="N41" s="22"/>
      <c r="O41" s="22"/>
      <c r="P41" s="22"/>
    </row>
    <row r="42" spans="1:16" ht="39" customHeight="1" x14ac:dyDescent="0.15">
      <c r="A42" s="22"/>
      <c r="B42" s="39"/>
      <c r="C42" s="1204" t="s">
        <v>597</v>
      </c>
      <c r="D42" s="1205"/>
      <c r="E42" s="1206"/>
      <c r="F42" s="36" t="s">
        <v>556</v>
      </c>
      <c r="G42" s="37" t="s">
        <v>556</v>
      </c>
      <c r="H42" s="37" t="s">
        <v>556</v>
      </c>
      <c r="I42" s="37" t="s">
        <v>556</v>
      </c>
      <c r="J42" s="38" t="s">
        <v>556</v>
      </c>
      <c r="K42" s="22"/>
      <c r="L42" s="22"/>
      <c r="M42" s="22"/>
      <c r="N42" s="22"/>
      <c r="O42" s="22"/>
      <c r="P42" s="22"/>
    </row>
    <row r="43" spans="1:16" ht="39" customHeight="1" thickBot="1" x14ac:dyDescent="0.2">
      <c r="A43" s="22"/>
      <c r="B43" s="40"/>
      <c r="C43" s="1207" t="s">
        <v>598</v>
      </c>
      <c r="D43" s="1208"/>
      <c r="E43" s="1209"/>
      <c r="F43" s="41">
        <v>0.18</v>
      </c>
      <c r="G43" s="42">
        <v>0.35</v>
      </c>
      <c r="H43" s="42">
        <v>0.08</v>
      </c>
      <c r="I43" s="42">
        <v>7.0000000000000007E-2</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Up14eNBiqC21T6VyRJQmcmQPIUZ48h4Q0vwn3kv15gI5/88BAgv1BhkYsKs93+2FwrAiDxJigjYLX1mJRMeeg==" saltValue="ZfuV49k5Tk6e9yoD8b8M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10590</v>
      </c>
      <c r="L45" s="60">
        <v>10028</v>
      </c>
      <c r="M45" s="60">
        <v>9997</v>
      </c>
      <c r="N45" s="60">
        <v>9712</v>
      </c>
      <c r="O45" s="61">
        <v>9603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556</v>
      </c>
      <c r="L46" s="64" t="s">
        <v>556</v>
      </c>
      <c r="M46" s="64" t="s">
        <v>556</v>
      </c>
      <c r="N46" s="64" t="s">
        <v>556</v>
      </c>
      <c r="O46" s="65" t="s">
        <v>556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556</v>
      </c>
      <c r="L47" s="64" t="s">
        <v>556</v>
      </c>
      <c r="M47" s="64" t="s">
        <v>556</v>
      </c>
      <c r="N47" s="64" t="s">
        <v>556</v>
      </c>
      <c r="O47" s="65" t="s">
        <v>556</v>
      </c>
      <c r="P47" s="48"/>
      <c r="Q47" s="48"/>
      <c r="R47" s="48"/>
      <c r="S47" s="48"/>
      <c r="T47" s="48"/>
      <c r="U47" s="48"/>
    </row>
    <row r="48" spans="1:21" ht="30.75" customHeight="1" x14ac:dyDescent="0.15">
      <c r="A48" s="48"/>
      <c r="B48" s="1214"/>
      <c r="C48" s="1215"/>
      <c r="D48" s="62"/>
      <c r="E48" s="1220" t="s">
        <v>15</v>
      </c>
      <c r="F48" s="1220"/>
      <c r="G48" s="1220"/>
      <c r="H48" s="1220"/>
      <c r="I48" s="1220"/>
      <c r="J48" s="1221"/>
      <c r="K48" s="63">
        <v>5024</v>
      </c>
      <c r="L48" s="64">
        <v>4494</v>
      </c>
      <c r="M48" s="64">
        <v>4528</v>
      </c>
      <c r="N48" s="64">
        <v>4612</v>
      </c>
      <c r="O48" s="65">
        <v>4515</v>
      </c>
      <c r="P48" s="48"/>
      <c r="Q48" s="48"/>
      <c r="R48" s="48"/>
      <c r="S48" s="48"/>
      <c r="T48" s="48"/>
      <c r="U48" s="48"/>
    </row>
    <row r="49" spans="1:21" ht="30.75" customHeight="1" x14ac:dyDescent="0.15">
      <c r="A49" s="48"/>
      <c r="B49" s="1214"/>
      <c r="C49" s="1215"/>
      <c r="D49" s="62"/>
      <c r="E49" s="1220" t="s">
        <v>16</v>
      </c>
      <c r="F49" s="1220"/>
      <c r="G49" s="1220"/>
      <c r="H49" s="1220"/>
      <c r="I49" s="1220"/>
      <c r="J49" s="1221"/>
      <c r="K49" s="63">
        <v>310</v>
      </c>
      <c r="L49" s="64">
        <v>328</v>
      </c>
      <c r="M49" s="64">
        <v>329</v>
      </c>
      <c r="N49" s="64">
        <v>343</v>
      </c>
      <c r="O49" s="65">
        <v>332</v>
      </c>
      <c r="P49" s="48"/>
      <c r="Q49" s="48"/>
      <c r="R49" s="48"/>
      <c r="S49" s="48"/>
      <c r="T49" s="48"/>
      <c r="U49" s="48"/>
    </row>
    <row r="50" spans="1:21" ht="30.75" customHeight="1" x14ac:dyDescent="0.15">
      <c r="A50" s="48"/>
      <c r="B50" s="1214"/>
      <c r="C50" s="1215"/>
      <c r="D50" s="62"/>
      <c r="E50" s="1220" t="s">
        <v>17</v>
      </c>
      <c r="F50" s="1220"/>
      <c r="G50" s="1220"/>
      <c r="H50" s="1220"/>
      <c r="I50" s="1220"/>
      <c r="J50" s="1221"/>
      <c r="K50" s="63">
        <v>110</v>
      </c>
      <c r="L50" s="64">
        <v>73</v>
      </c>
      <c r="M50" s="64">
        <v>56</v>
      </c>
      <c r="N50" s="64">
        <v>34</v>
      </c>
      <c r="O50" s="65">
        <v>28</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t="s">
        <v>556</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11200</v>
      </c>
      <c r="L52" s="64">
        <v>10255</v>
      </c>
      <c r="M52" s="64">
        <v>10451</v>
      </c>
      <c r="N52" s="64">
        <v>10439</v>
      </c>
      <c r="O52" s="65">
        <v>10437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4834</v>
      </c>
      <c r="L53" s="69">
        <v>4668</v>
      </c>
      <c r="M53" s="69">
        <v>4459</v>
      </c>
      <c r="N53" s="69">
        <v>4262</v>
      </c>
      <c r="O53" s="70">
        <v>4041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r9XBXOReSR23e8kjsO9i0tUW9fkehhQKC297AtIAS72CBvXK91D0nSZNY+Og+yd/z7H2yjKrkn9GxQcVI34pA==" saltValue="D4oNHyuaPtMXuuHmZcTh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44" zoomScaleSheetLayoutView="100" workbookViewId="0">
      <selection activeCell="O54" sqref="O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583</v>
      </c>
      <c r="J40" s="100" t="s">
        <v>584</v>
      </c>
      <c r="K40" s="100" t="s">
        <v>585</v>
      </c>
      <c r="L40" s="100" t="s">
        <v>586</v>
      </c>
      <c r="M40" s="101" t="s">
        <v>587</v>
      </c>
    </row>
    <row r="41" spans="2:13" ht="27.75" customHeight="1" x14ac:dyDescent="0.15">
      <c r="B41" s="1238" t="s">
        <v>30</v>
      </c>
      <c r="C41" s="1239"/>
      <c r="D41" s="102"/>
      <c r="E41" s="1244" t="s">
        <v>31</v>
      </c>
      <c r="F41" s="1244"/>
      <c r="G41" s="1244"/>
      <c r="H41" s="1245"/>
      <c r="I41" s="103">
        <v>96377</v>
      </c>
      <c r="J41" s="104">
        <v>96779</v>
      </c>
      <c r="K41" s="104">
        <v>101278</v>
      </c>
      <c r="L41" s="104">
        <v>104981</v>
      </c>
      <c r="M41" s="105">
        <v>110750</v>
      </c>
    </row>
    <row r="42" spans="2:13" ht="27.75" customHeight="1" x14ac:dyDescent="0.15">
      <c r="B42" s="1240"/>
      <c r="C42" s="1241"/>
      <c r="D42" s="106"/>
      <c r="E42" s="1246" t="s">
        <v>32</v>
      </c>
      <c r="F42" s="1246"/>
      <c r="G42" s="1246"/>
      <c r="H42" s="1247"/>
      <c r="I42" s="107">
        <v>670</v>
      </c>
      <c r="J42" s="108">
        <v>774</v>
      </c>
      <c r="K42" s="108">
        <v>719</v>
      </c>
      <c r="L42" s="108">
        <v>662</v>
      </c>
      <c r="M42" s="109">
        <v>622</v>
      </c>
    </row>
    <row r="43" spans="2:13" ht="27.75" customHeight="1" x14ac:dyDescent="0.15">
      <c r="B43" s="1240"/>
      <c r="C43" s="1241"/>
      <c r="D43" s="106"/>
      <c r="E43" s="1246" t="s">
        <v>33</v>
      </c>
      <c r="F43" s="1246"/>
      <c r="G43" s="1246"/>
      <c r="H43" s="1247"/>
      <c r="I43" s="107">
        <v>57616</v>
      </c>
      <c r="J43" s="108">
        <v>54205</v>
      </c>
      <c r="K43" s="108">
        <v>51133</v>
      </c>
      <c r="L43" s="108">
        <v>48588</v>
      </c>
      <c r="M43" s="109">
        <v>46082</v>
      </c>
    </row>
    <row r="44" spans="2:13" ht="27.75" customHeight="1" x14ac:dyDescent="0.15">
      <c r="B44" s="1240"/>
      <c r="C44" s="1241"/>
      <c r="D44" s="106"/>
      <c r="E44" s="1246" t="s">
        <v>34</v>
      </c>
      <c r="F44" s="1246"/>
      <c r="G44" s="1246"/>
      <c r="H44" s="1247"/>
      <c r="I44" s="107">
        <v>2024</v>
      </c>
      <c r="J44" s="108">
        <v>1948</v>
      </c>
      <c r="K44" s="108">
        <v>1891</v>
      </c>
      <c r="L44" s="108">
        <v>1986</v>
      </c>
      <c r="M44" s="109">
        <v>2101</v>
      </c>
    </row>
    <row r="45" spans="2:13" ht="27.75" customHeight="1" x14ac:dyDescent="0.15">
      <c r="B45" s="1240"/>
      <c r="C45" s="1241"/>
      <c r="D45" s="106"/>
      <c r="E45" s="1246" t="s">
        <v>35</v>
      </c>
      <c r="F45" s="1246"/>
      <c r="G45" s="1246"/>
      <c r="H45" s="1247"/>
      <c r="I45" s="107">
        <v>10112</v>
      </c>
      <c r="J45" s="108">
        <v>9995</v>
      </c>
      <c r="K45" s="108">
        <v>9931</v>
      </c>
      <c r="L45" s="108">
        <v>9290</v>
      </c>
      <c r="M45" s="109">
        <v>9260</v>
      </c>
    </row>
    <row r="46" spans="2:13" ht="27.75" customHeight="1" x14ac:dyDescent="0.15">
      <c r="B46" s="1240"/>
      <c r="C46" s="1241"/>
      <c r="D46" s="110"/>
      <c r="E46" s="1246" t="s">
        <v>36</v>
      </c>
      <c r="F46" s="1246"/>
      <c r="G46" s="1246"/>
      <c r="H46" s="1247"/>
      <c r="I46" s="107">
        <v>1730</v>
      </c>
      <c r="J46" s="108">
        <v>2220</v>
      </c>
      <c r="K46" s="108">
        <v>1915</v>
      </c>
      <c r="L46" s="108">
        <v>1938</v>
      </c>
      <c r="M46" s="109">
        <v>1990</v>
      </c>
    </row>
    <row r="47" spans="2:13" ht="27.75" customHeight="1" x14ac:dyDescent="0.15">
      <c r="B47" s="1240"/>
      <c r="C47" s="1241"/>
      <c r="D47" s="111"/>
      <c r="E47" s="1248" t="s">
        <v>37</v>
      </c>
      <c r="F47" s="1249"/>
      <c r="G47" s="1249"/>
      <c r="H47" s="1250"/>
      <c r="I47" s="107" t="s">
        <v>556</v>
      </c>
      <c r="J47" s="108" t="s">
        <v>556</v>
      </c>
      <c r="K47" s="108" t="s">
        <v>556</v>
      </c>
      <c r="L47" s="108" t="s">
        <v>556</v>
      </c>
      <c r="M47" s="109" t="s">
        <v>556</v>
      </c>
    </row>
    <row r="48" spans="2:13" ht="27.75" customHeight="1" x14ac:dyDescent="0.15">
      <c r="B48" s="1240"/>
      <c r="C48" s="1241"/>
      <c r="D48" s="106"/>
      <c r="E48" s="1246" t="s">
        <v>38</v>
      </c>
      <c r="F48" s="1246"/>
      <c r="G48" s="1246"/>
      <c r="H48" s="1247"/>
      <c r="I48" s="107" t="s">
        <v>556</v>
      </c>
      <c r="J48" s="108" t="s">
        <v>556</v>
      </c>
      <c r="K48" s="108" t="s">
        <v>556</v>
      </c>
      <c r="L48" s="108" t="s">
        <v>556</v>
      </c>
      <c r="M48" s="109" t="s">
        <v>556</v>
      </c>
    </row>
    <row r="49" spans="2:13" ht="27.75" customHeight="1" x14ac:dyDescent="0.15">
      <c r="B49" s="1242"/>
      <c r="C49" s="1243"/>
      <c r="D49" s="106"/>
      <c r="E49" s="1246" t="s">
        <v>39</v>
      </c>
      <c r="F49" s="1246"/>
      <c r="G49" s="1246"/>
      <c r="H49" s="1247"/>
      <c r="I49" s="107" t="s">
        <v>556</v>
      </c>
      <c r="J49" s="108" t="s">
        <v>556</v>
      </c>
      <c r="K49" s="108" t="s">
        <v>556</v>
      </c>
      <c r="L49" s="108" t="s">
        <v>556</v>
      </c>
      <c r="M49" s="109" t="s">
        <v>556</v>
      </c>
    </row>
    <row r="50" spans="2:13" ht="27.75" customHeight="1" x14ac:dyDescent="0.15">
      <c r="B50" s="1251" t="s">
        <v>40</v>
      </c>
      <c r="C50" s="1252"/>
      <c r="D50" s="112"/>
      <c r="E50" s="1246" t="s">
        <v>41</v>
      </c>
      <c r="F50" s="1246"/>
      <c r="G50" s="1246"/>
      <c r="H50" s="1247"/>
      <c r="I50" s="107">
        <v>13594</v>
      </c>
      <c r="J50" s="108">
        <v>13730</v>
      </c>
      <c r="K50" s="108">
        <v>12903</v>
      </c>
      <c r="L50" s="108">
        <v>13648</v>
      </c>
      <c r="M50" s="109">
        <v>13514</v>
      </c>
    </row>
    <row r="51" spans="2:13" ht="27.75" customHeight="1" x14ac:dyDescent="0.15">
      <c r="B51" s="1240"/>
      <c r="C51" s="1241"/>
      <c r="D51" s="106"/>
      <c r="E51" s="1246" t="s">
        <v>42</v>
      </c>
      <c r="F51" s="1246"/>
      <c r="G51" s="1246"/>
      <c r="H51" s="1247"/>
      <c r="I51" s="107">
        <v>14489</v>
      </c>
      <c r="J51" s="108">
        <v>15205</v>
      </c>
      <c r="K51" s="108">
        <v>17501</v>
      </c>
      <c r="L51" s="108">
        <v>18726</v>
      </c>
      <c r="M51" s="109">
        <v>17989</v>
      </c>
    </row>
    <row r="52" spans="2:13" ht="27.75" customHeight="1" x14ac:dyDescent="0.15">
      <c r="B52" s="1242"/>
      <c r="C52" s="1243"/>
      <c r="D52" s="106"/>
      <c r="E52" s="1246" t="s">
        <v>43</v>
      </c>
      <c r="F52" s="1246"/>
      <c r="G52" s="1246"/>
      <c r="H52" s="1247"/>
      <c r="I52" s="107">
        <v>107853</v>
      </c>
      <c r="J52" s="108">
        <v>107237</v>
      </c>
      <c r="K52" s="108">
        <v>108287</v>
      </c>
      <c r="L52" s="108">
        <v>108813</v>
      </c>
      <c r="M52" s="109">
        <v>110585</v>
      </c>
    </row>
    <row r="53" spans="2:13" ht="27.75" customHeight="1" thickBot="1" x14ac:dyDescent="0.2">
      <c r="B53" s="1253" t="s">
        <v>44</v>
      </c>
      <c r="C53" s="1254"/>
      <c r="D53" s="113"/>
      <c r="E53" s="1255" t="s">
        <v>45</v>
      </c>
      <c r="F53" s="1255"/>
      <c r="G53" s="1255"/>
      <c r="H53" s="1256"/>
      <c r="I53" s="114">
        <v>32592</v>
      </c>
      <c r="J53" s="115">
        <v>29749</v>
      </c>
      <c r="K53" s="115">
        <v>28178</v>
      </c>
      <c r="L53" s="115">
        <v>26259</v>
      </c>
      <c r="M53" s="116">
        <v>28717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Yaxf4EjzDMY//OBr9JG+67CZG4tss9tOf9HWxs3AW7UtEkdMhetzFY3+hN6hdqx7A4Spbh1sPRsQwaucoy7jg==" saltValue="ptJYpunXFIyguHtKBDAm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28"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585</v>
      </c>
      <c r="G54" s="125" t="s">
        <v>586</v>
      </c>
      <c r="H54" s="126" t="s">
        <v>587</v>
      </c>
    </row>
    <row r="55" spans="2:8" ht="52.5" customHeight="1" x14ac:dyDescent="0.15">
      <c r="B55" s="127"/>
      <c r="C55" s="1265" t="s">
        <v>48</v>
      </c>
      <c r="D55" s="1265"/>
      <c r="E55" s="1266"/>
      <c r="F55" s="128">
        <v>3411</v>
      </c>
      <c r="G55" s="128">
        <v>3424</v>
      </c>
      <c r="H55" s="129">
        <v>3759</v>
      </c>
    </row>
    <row r="56" spans="2:8" ht="52.5" customHeight="1" x14ac:dyDescent="0.15">
      <c r="B56" s="130"/>
      <c r="C56" s="1267" t="s">
        <v>49</v>
      </c>
      <c r="D56" s="1267"/>
      <c r="E56" s="1268"/>
      <c r="F56" s="131">
        <v>999</v>
      </c>
      <c r="G56" s="131">
        <v>1008</v>
      </c>
      <c r="H56" s="132">
        <v>1017</v>
      </c>
    </row>
    <row r="57" spans="2:8" ht="53.25" customHeight="1" x14ac:dyDescent="0.15">
      <c r="B57" s="130"/>
      <c r="C57" s="1269" t="s">
        <v>50</v>
      </c>
      <c r="D57" s="1269"/>
      <c r="E57" s="1270"/>
      <c r="F57" s="133">
        <v>9067</v>
      </c>
      <c r="G57" s="133">
        <v>8469</v>
      </c>
      <c r="H57" s="134">
        <v>6950</v>
      </c>
    </row>
    <row r="58" spans="2:8" ht="45.75" customHeight="1" x14ac:dyDescent="0.15">
      <c r="B58" s="135"/>
      <c r="C58" s="1257" t="s">
        <v>632</v>
      </c>
      <c r="D58" s="1258"/>
      <c r="E58" s="1259"/>
      <c r="F58" s="136">
        <v>3817</v>
      </c>
      <c r="G58" s="136">
        <v>3593</v>
      </c>
      <c r="H58" s="137">
        <v>3046</v>
      </c>
    </row>
    <row r="59" spans="2:8" ht="45.75" customHeight="1" x14ac:dyDescent="0.15">
      <c r="B59" s="135"/>
      <c r="C59" s="1257" t="s">
        <v>633</v>
      </c>
      <c r="D59" s="1258"/>
      <c r="E59" s="1259"/>
      <c r="F59" s="136">
        <v>2886</v>
      </c>
      <c r="G59" s="136">
        <v>2326</v>
      </c>
      <c r="H59" s="137">
        <v>1850</v>
      </c>
    </row>
    <row r="60" spans="2:8" ht="45.75" customHeight="1" x14ac:dyDescent="0.15">
      <c r="B60" s="135"/>
      <c r="C60" s="1257" t="s">
        <v>635</v>
      </c>
      <c r="D60" s="1258"/>
      <c r="E60" s="1259"/>
      <c r="F60" s="136">
        <v>234</v>
      </c>
      <c r="G60" s="136">
        <v>254</v>
      </c>
      <c r="H60" s="137">
        <v>388</v>
      </c>
    </row>
    <row r="61" spans="2:8" ht="45.75" customHeight="1" x14ac:dyDescent="0.15">
      <c r="B61" s="135"/>
      <c r="C61" s="1257" t="s">
        <v>634</v>
      </c>
      <c r="D61" s="1258"/>
      <c r="E61" s="1259"/>
      <c r="F61" s="136">
        <v>331</v>
      </c>
      <c r="G61" s="136">
        <v>331</v>
      </c>
      <c r="H61" s="137">
        <v>331</v>
      </c>
    </row>
    <row r="62" spans="2:8" ht="45.75" customHeight="1" thickBot="1" x14ac:dyDescent="0.2">
      <c r="B62" s="138"/>
      <c r="C62" s="1260" t="s">
        <v>636</v>
      </c>
      <c r="D62" s="1261"/>
      <c r="E62" s="1262"/>
      <c r="F62" s="139">
        <v>645</v>
      </c>
      <c r="G62" s="139">
        <v>873</v>
      </c>
      <c r="H62" s="140">
        <v>324</v>
      </c>
    </row>
    <row r="63" spans="2:8" ht="52.5" customHeight="1" thickBot="1" x14ac:dyDescent="0.2">
      <c r="B63" s="141"/>
      <c r="C63" s="1263" t="s">
        <v>51</v>
      </c>
      <c r="D63" s="1263"/>
      <c r="E63" s="1264"/>
      <c r="F63" s="142">
        <v>13478</v>
      </c>
      <c r="G63" s="142">
        <v>12902</v>
      </c>
      <c r="H63" s="143">
        <v>11726</v>
      </c>
    </row>
    <row r="64" spans="2:8" ht="15" customHeight="1" x14ac:dyDescent="0.15"/>
  </sheetData>
  <sheetProtection algorithmName="SHA-512" hashValue="pU+50cMg1hMykdgR6kkspD82KjKLeq4HgSvaYQd0jEy1AVPW/wtkxTPAoO6281V3UIID+WWIEHZN90+JptzIsQ==" saltValue="PImREuU5OXJ6tswHhdJh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580</v>
      </c>
      <c r="G2" s="157"/>
      <c r="H2" s="158"/>
    </row>
    <row r="3" spans="1:8" x14ac:dyDescent="0.15">
      <c r="A3" s="154" t="s">
        <v>573</v>
      </c>
      <c r="B3" s="159"/>
      <c r="C3" s="160"/>
      <c r="D3" s="161">
        <v>41189</v>
      </c>
      <c r="E3" s="162"/>
      <c r="F3" s="163">
        <v>43554</v>
      </c>
      <c r="G3" s="164"/>
      <c r="H3" s="165"/>
    </row>
    <row r="4" spans="1:8" x14ac:dyDescent="0.15">
      <c r="A4" s="166"/>
      <c r="B4" s="167"/>
      <c r="C4" s="168"/>
      <c r="D4" s="169">
        <v>19018</v>
      </c>
      <c r="E4" s="170"/>
      <c r="F4" s="171">
        <v>24811</v>
      </c>
      <c r="G4" s="172"/>
      <c r="H4" s="173"/>
    </row>
    <row r="5" spans="1:8" x14ac:dyDescent="0.15">
      <c r="A5" s="154" t="s">
        <v>575</v>
      </c>
      <c r="B5" s="159"/>
      <c r="C5" s="160"/>
      <c r="D5" s="161">
        <v>48161</v>
      </c>
      <c r="E5" s="162"/>
      <c r="F5" s="163">
        <v>42581</v>
      </c>
      <c r="G5" s="164"/>
      <c r="H5" s="165"/>
    </row>
    <row r="6" spans="1:8" x14ac:dyDescent="0.15">
      <c r="A6" s="166"/>
      <c r="B6" s="167"/>
      <c r="C6" s="168"/>
      <c r="D6" s="169">
        <v>30087</v>
      </c>
      <c r="E6" s="170"/>
      <c r="F6" s="171">
        <v>24354</v>
      </c>
      <c r="G6" s="172"/>
      <c r="H6" s="173"/>
    </row>
    <row r="7" spans="1:8" x14ac:dyDescent="0.15">
      <c r="A7" s="154" t="s">
        <v>576</v>
      </c>
      <c r="B7" s="159"/>
      <c r="C7" s="160"/>
      <c r="D7" s="161">
        <v>71640</v>
      </c>
      <c r="E7" s="162"/>
      <c r="F7" s="163">
        <v>45426</v>
      </c>
      <c r="G7" s="164"/>
      <c r="H7" s="165"/>
    </row>
    <row r="8" spans="1:8" x14ac:dyDescent="0.15">
      <c r="A8" s="166"/>
      <c r="B8" s="167"/>
      <c r="C8" s="168"/>
      <c r="D8" s="169">
        <v>44637</v>
      </c>
      <c r="E8" s="170"/>
      <c r="F8" s="171">
        <v>24508</v>
      </c>
      <c r="G8" s="172"/>
      <c r="H8" s="173"/>
    </row>
    <row r="9" spans="1:8" x14ac:dyDescent="0.15">
      <c r="A9" s="154" t="s">
        <v>577</v>
      </c>
      <c r="B9" s="159"/>
      <c r="C9" s="160"/>
      <c r="D9" s="161">
        <v>57541</v>
      </c>
      <c r="E9" s="162"/>
      <c r="F9" s="163">
        <v>46457</v>
      </c>
      <c r="G9" s="164"/>
      <c r="H9" s="165"/>
    </row>
    <row r="10" spans="1:8" x14ac:dyDescent="0.15">
      <c r="A10" s="166"/>
      <c r="B10" s="167"/>
      <c r="C10" s="168"/>
      <c r="D10" s="169">
        <v>39666</v>
      </c>
      <c r="E10" s="170"/>
      <c r="F10" s="171">
        <v>24020</v>
      </c>
      <c r="G10" s="172"/>
      <c r="H10" s="173"/>
    </row>
    <row r="11" spans="1:8" x14ac:dyDescent="0.15">
      <c r="A11" s="154" t="s">
        <v>578</v>
      </c>
      <c r="B11" s="159"/>
      <c r="C11" s="160"/>
      <c r="D11" s="161">
        <v>79578</v>
      </c>
      <c r="E11" s="162"/>
      <c r="F11" s="163">
        <v>51849</v>
      </c>
      <c r="G11" s="164"/>
      <c r="H11" s="165"/>
    </row>
    <row r="12" spans="1:8" x14ac:dyDescent="0.15">
      <c r="A12" s="166"/>
      <c r="B12" s="167"/>
      <c r="C12" s="174"/>
      <c r="D12" s="169">
        <v>56188</v>
      </c>
      <c r="E12" s="170"/>
      <c r="F12" s="171">
        <v>26326</v>
      </c>
      <c r="G12" s="172"/>
      <c r="H12" s="173"/>
    </row>
    <row r="13" spans="1:8" x14ac:dyDescent="0.15">
      <c r="A13" s="154"/>
      <c r="B13" s="159"/>
      <c r="C13" s="175"/>
      <c r="D13" s="176">
        <v>59622</v>
      </c>
      <c r="E13" s="177"/>
      <c r="F13" s="178">
        <v>45973</v>
      </c>
      <c r="G13" s="179"/>
      <c r="H13" s="165"/>
    </row>
    <row r="14" spans="1:8" x14ac:dyDescent="0.15">
      <c r="A14" s="166"/>
      <c r="B14" s="167"/>
      <c r="C14" s="168"/>
      <c r="D14" s="169">
        <v>37919</v>
      </c>
      <c r="E14" s="170"/>
      <c r="F14" s="171">
        <v>24804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3.33</v>
      </c>
      <c r="C19" s="180">
        <f>ROUND(VALUE(SUBSTITUTE(実質収支比率等に係る経年分析!G$48,"▲","-")),2)</f>
        <v>2.48</v>
      </c>
      <c r="D19" s="180">
        <f>ROUND(VALUE(SUBSTITUTE(実質収支比率等に係る経年分析!H$48,"▲","-")),2)</f>
        <v>4.01</v>
      </c>
      <c r="E19" s="180">
        <f>ROUND(VALUE(SUBSTITUTE(実質収支比率等に係る経年分析!I$48,"▲","-")),2)</f>
        <v>4.32</v>
      </c>
      <c r="F19" s="180">
        <f>ROUND(VALUE(SUBSTITUTE(実質収支比率等に係る経年分析!J$48,"▲","-")),2)</f>
        <v>3.79</v>
      </c>
    </row>
    <row r="20" spans="1:11" x14ac:dyDescent="0.15">
      <c r="A20" s="180" t="s">
        <v>55</v>
      </c>
      <c r="B20" s="180">
        <f>ROUND(VALUE(SUBSTITUTE(実質収支比率等に係る経年分析!F$47,"▲","-")),2)</f>
        <v>6.35</v>
      </c>
      <c r="C20" s="180">
        <f>ROUND(VALUE(SUBSTITUTE(実質収支比率等に係る経年分析!G$47,"▲","-")),2)</f>
        <v>6.73</v>
      </c>
      <c r="D20" s="180">
        <f>ROUND(VALUE(SUBSTITUTE(実質収支比率等に係る経年分析!H$47,"▲","-")),2)</f>
        <v>6.79</v>
      </c>
      <c r="E20" s="180">
        <f>ROUND(VALUE(SUBSTITUTE(実質収支比率等に係る経年分析!I$47,"▲","-")),2)</f>
        <v>6.74</v>
      </c>
      <c r="F20" s="180">
        <f>ROUND(VALUE(SUBSTITUTE(実質収支比率等に係る経年分析!J$47,"▲","-")),2)</f>
        <v>7.45</v>
      </c>
    </row>
    <row r="21" spans="1:11" x14ac:dyDescent="0.15">
      <c r="A21" s="180" t="s">
        <v>56</v>
      </c>
      <c r="B21" s="180">
        <f>IF(ISNUMBER(VALUE(SUBSTITUTE(実質収支比率等に係る経年分析!F$49,"▲","-"))),ROUND(VALUE(SUBSTITUTE(実質収支比率等に係る経年分析!F$49,"▲","-")),2),NA())</f>
        <v>2.9</v>
      </c>
      <c r="C21" s="180">
        <f>IF(ISNUMBER(VALUE(SUBSTITUTE(実質収支比率等に係る経年分析!G$49,"▲","-"))),ROUND(VALUE(SUBSTITUTE(実質収支比率等に係る経年分析!G$49,"▲","-")),2),NA())</f>
        <v>-0.68</v>
      </c>
      <c r="D21" s="180">
        <f>IF(ISNUMBER(VALUE(SUBSTITUTE(実質収支比率等に係る経年分析!H$49,"▲","-"))),ROUND(VALUE(SUBSTITUTE(実質収支比率等に係る経年分析!H$49,"▲","-")),2),NA())</f>
        <v>1.62</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0.09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住宅新築資金等貸付事業費</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母子父子寡婦福祉資金貸付事業費</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国民健康保険費</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0.54</v>
      </c>
    </row>
    <row r="32" spans="1:11" x14ac:dyDescent="0.15">
      <c r="A32" s="181" t="str">
        <f>IF(連結実質赤字比率に係る赤字・黒字の構成分析!C$38="",NA(),連結実質赤字比率に係る赤字・黒字の構成分析!C$38)</f>
        <v>介護保険費</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1.31</v>
      </c>
    </row>
    <row r="33" spans="1:16" x14ac:dyDescent="0.15">
      <c r="A33" s="181" t="str">
        <f>IF(連結実質赤字比率に係る赤字・黒字の構成分析!C$37="",NA(),連結実質赤字比率に係る赤字・黒字の構成分析!C$37)</f>
        <v>病院事業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3.66</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3.81</v>
      </c>
    </row>
    <row r="36" spans="1:16" x14ac:dyDescent="0.15">
      <c r="A36" s="181" t="str">
        <f>IF(連結実質赤字比率に係る赤字・黒字の構成分析!C$34="",NA(),連結実質赤字比率に係る赤字・黒字の構成分析!C$34)</f>
        <v>下水道等事業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4.3600000000000003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11200</v>
      </c>
      <c r="E42" s="182"/>
      <c r="F42" s="182"/>
      <c r="G42" s="182">
        <f>'実質公債費比率（分子）の構造'!L$52</f>
        <v>10255</v>
      </c>
      <c r="H42" s="182"/>
      <c r="I42" s="182"/>
      <c r="J42" s="182">
        <f>'実質公債費比率（分子）の構造'!M$52</f>
        <v>10451</v>
      </c>
      <c r="K42" s="182"/>
      <c r="L42" s="182"/>
      <c r="M42" s="182">
        <f>'実質公債費比率（分子）の構造'!N$52</f>
        <v>10439</v>
      </c>
      <c r="N42" s="182"/>
      <c r="O42" s="182"/>
      <c r="P42" s="182">
        <f>'実質公債費比率（分子）の構造'!O$52</f>
        <v>10437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110</v>
      </c>
      <c r="C44" s="182"/>
      <c r="D44" s="182"/>
      <c r="E44" s="182">
        <f>'実質公債費比率（分子）の構造'!L$50</f>
        <v>73</v>
      </c>
      <c r="F44" s="182"/>
      <c r="G44" s="182"/>
      <c r="H44" s="182">
        <f>'実質公債費比率（分子）の構造'!M$50</f>
        <v>56</v>
      </c>
      <c r="I44" s="182"/>
      <c r="J44" s="182"/>
      <c r="K44" s="182">
        <f>'実質公債費比率（分子）の構造'!N$50</f>
        <v>34</v>
      </c>
      <c r="L44" s="182"/>
      <c r="M44" s="182"/>
      <c r="N44" s="182">
        <f>'実質公債費比率（分子）の構造'!O$50</f>
        <v>28</v>
      </c>
      <c r="O44" s="182"/>
      <c r="P44" s="182"/>
    </row>
    <row r="45" spans="1:16" x14ac:dyDescent="0.15">
      <c r="A45" s="182" t="s">
        <v>66</v>
      </c>
      <c r="B45" s="182">
        <f>'実質公債費比率（分子）の構造'!K$49</f>
        <v>310</v>
      </c>
      <c r="C45" s="182"/>
      <c r="D45" s="182"/>
      <c r="E45" s="182">
        <f>'実質公債費比率（分子）の構造'!L$49</f>
        <v>328</v>
      </c>
      <c r="F45" s="182"/>
      <c r="G45" s="182"/>
      <c r="H45" s="182">
        <f>'実質公債費比率（分子）の構造'!M$49</f>
        <v>329</v>
      </c>
      <c r="I45" s="182"/>
      <c r="J45" s="182"/>
      <c r="K45" s="182">
        <f>'実質公債費比率（分子）の構造'!N$49</f>
        <v>343</v>
      </c>
      <c r="L45" s="182"/>
      <c r="M45" s="182"/>
      <c r="N45" s="182">
        <f>'実質公債費比率（分子）の構造'!O$49</f>
        <v>332</v>
      </c>
      <c r="O45" s="182"/>
      <c r="P45" s="182"/>
    </row>
    <row r="46" spans="1:16" x14ac:dyDescent="0.15">
      <c r="A46" s="182" t="s">
        <v>67</v>
      </c>
      <c r="B46" s="182">
        <f>'実質公債費比率（分子）の構造'!K$48</f>
        <v>5024</v>
      </c>
      <c r="C46" s="182"/>
      <c r="D46" s="182"/>
      <c r="E46" s="182">
        <f>'実質公債費比率（分子）の構造'!L$48</f>
        <v>4494</v>
      </c>
      <c r="F46" s="182"/>
      <c r="G46" s="182"/>
      <c r="H46" s="182">
        <f>'実質公債費比率（分子）の構造'!M$48</f>
        <v>4528</v>
      </c>
      <c r="I46" s="182"/>
      <c r="J46" s="182"/>
      <c r="K46" s="182">
        <f>'実質公債費比率（分子）の構造'!N$48</f>
        <v>4612</v>
      </c>
      <c r="L46" s="182"/>
      <c r="M46" s="182"/>
      <c r="N46" s="182">
        <f>'実質公債費比率（分子）の構造'!O$48</f>
        <v>4515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10590</v>
      </c>
      <c r="C49" s="182"/>
      <c r="D49" s="182"/>
      <c r="E49" s="182">
        <f>'実質公債費比率（分子）の構造'!L$45</f>
        <v>10028</v>
      </c>
      <c r="F49" s="182"/>
      <c r="G49" s="182"/>
      <c r="H49" s="182">
        <f>'実質公債費比率（分子）の構造'!M$45</f>
        <v>9997</v>
      </c>
      <c r="I49" s="182"/>
      <c r="J49" s="182"/>
      <c r="K49" s="182">
        <f>'実質公債費比率（分子）の構造'!N$45</f>
        <v>9712</v>
      </c>
      <c r="L49" s="182"/>
      <c r="M49" s="182"/>
      <c r="N49" s="182">
        <f>'実質公債費比率（分子）の構造'!O$45</f>
        <v>9603</v>
      </c>
      <c r="O49" s="182"/>
      <c r="P49" s="182"/>
    </row>
    <row r="50" spans="1:16" x14ac:dyDescent="0.15">
      <c r="A50" s="182" t="s">
        <v>71</v>
      </c>
      <c r="B50" s="182" t="e">
        <f>NA()</f>
        <v>#N/A</v>
      </c>
      <c r="C50" s="182">
        <f>IF(ISNUMBER('実質公債費比率（分子）の構造'!K$53),'実質公債費比率（分子）の構造'!K$53,NA())</f>
        <v>4834</v>
      </c>
      <c r="D50" s="182" t="e">
        <f>NA()</f>
        <v>#N/A</v>
      </c>
      <c r="E50" s="182" t="e">
        <f>NA()</f>
        <v>#N/A</v>
      </c>
      <c r="F50" s="182">
        <f>IF(ISNUMBER('実質公債費比率（分子）の構造'!L$53),'実質公債費比率（分子）の構造'!L$53,NA())</f>
        <v>4668</v>
      </c>
      <c r="G50" s="182" t="e">
        <f>NA()</f>
        <v>#N/A</v>
      </c>
      <c r="H50" s="182" t="e">
        <f>NA()</f>
        <v>#N/A</v>
      </c>
      <c r="I50" s="182">
        <f>IF(ISNUMBER('実質公債費比率（分子）の構造'!M$53),'実質公債費比率（分子）の構造'!M$53,NA())</f>
        <v>4459</v>
      </c>
      <c r="J50" s="182" t="e">
        <f>NA()</f>
        <v>#N/A</v>
      </c>
      <c r="K50" s="182" t="e">
        <f>NA()</f>
        <v>#N/A</v>
      </c>
      <c r="L50" s="182">
        <f>IF(ISNUMBER('実質公債費比率（分子）の構造'!N$53),'実質公債費比率（分子）の構造'!N$53,NA())</f>
        <v>4262</v>
      </c>
      <c r="M50" s="182" t="e">
        <f>NA()</f>
        <v>#N/A</v>
      </c>
      <c r="N50" s="182" t="e">
        <f>NA()</f>
        <v>#N/A</v>
      </c>
      <c r="O50" s="182">
        <f>IF(ISNUMBER('実質公債費比率（分子）の構造'!O$53),'実質公債費比率（分子）の構造'!O$53,NA())</f>
        <v>4041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107853</v>
      </c>
      <c r="E56" s="181"/>
      <c r="F56" s="181"/>
      <c r="G56" s="181">
        <f>'将来負担比率（分子）の構造'!J$52</f>
        <v>107237</v>
      </c>
      <c r="H56" s="181"/>
      <c r="I56" s="181"/>
      <c r="J56" s="181">
        <f>'将来負担比率（分子）の構造'!K$52</f>
        <v>108287</v>
      </c>
      <c r="K56" s="181"/>
      <c r="L56" s="181"/>
      <c r="M56" s="181">
        <f>'将来負担比率（分子）の構造'!L$52</f>
        <v>108813</v>
      </c>
      <c r="N56" s="181"/>
      <c r="O56" s="181"/>
      <c r="P56" s="181">
        <f>'将来負担比率（分子）の構造'!M$52</f>
        <v>110585</v>
      </c>
    </row>
    <row r="57" spans="1:16" x14ac:dyDescent="0.15">
      <c r="A57" s="181" t="s">
        <v>42</v>
      </c>
      <c r="B57" s="181"/>
      <c r="C57" s="181"/>
      <c r="D57" s="181">
        <f>'将来負担比率（分子）の構造'!I$51</f>
        <v>14489</v>
      </c>
      <c r="E57" s="181"/>
      <c r="F57" s="181"/>
      <c r="G57" s="181">
        <f>'将来負担比率（分子）の構造'!J$51</f>
        <v>15205</v>
      </c>
      <c r="H57" s="181"/>
      <c r="I57" s="181"/>
      <c r="J57" s="181">
        <f>'将来負担比率（分子）の構造'!K$51</f>
        <v>17501</v>
      </c>
      <c r="K57" s="181"/>
      <c r="L57" s="181"/>
      <c r="M57" s="181">
        <f>'将来負担比率（分子）の構造'!L$51</f>
        <v>18726</v>
      </c>
      <c r="N57" s="181"/>
      <c r="O57" s="181"/>
      <c r="P57" s="181">
        <f>'将来負担比率（分子）の構造'!M$51</f>
        <v>17989</v>
      </c>
    </row>
    <row r="58" spans="1:16" x14ac:dyDescent="0.15">
      <c r="A58" s="181" t="s">
        <v>41</v>
      </c>
      <c r="B58" s="181"/>
      <c r="C58" s="181"/>
      <c r="D58" s="181">
        <f>'将来負担比率（分子）の構造'!I$50</f>
        <v>13594</v>
      </c>
      <c r="E58" s="181"/>
      <c r="F58" s="181"/>
      <c r="G58" s="181">
        <f>'将来負担比率（分子）の構造'!J$50</f>
        <v>13730</v>
      </c>
      <c r="H58" s="181"/>
      <c r="I58" s="181"/>
      <c r="J58" s="181">
        <f>'将来負担比率（分子）の構造'!K$50</f>
        <v>12903</v>
      </c>
      <c r="K58" s="181"/>
      <c r="L58" s="181"/>
      <c r="M58" s="181">
        <f>'将来負担比率（分子）の構造'!L$50</f>
        <v>13648</v>
      </c>
      <c r="N58" s="181"/>
      <c r="O58" s="181"/>
      <c r="P58" s="181">
        <f>'将来負担比率（分子）の構造'!M$50</f>
        <v>13514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1730</v>
      </c>
      <c r="C61" s="181"/>
      <c r="D61" s="181"/>
      <c r="E61" s="181">
        <f>'将来負担比率（分子）の構造'!J$46</f>
        <v>2220</v>
      </c>
      <c r="F61" s="181"/>
      <c r="G61" s="181"/>
      <c r="H61" s="181">
        <f>'将来負担比率（分子）の構造'!K$46</f>
        <v>1915</v>
      </c>
      <c r="I61" s="181"/>
      <c r="J61" s="181"/>
      <c r="K61" s="181">
        <f>'将来負担比率（分子）の構造'!L$46</f>
        <v>1938</v>
      </c>
      <c r="L61" s="181"/>
      <c r="M61" s="181"/>
      <c r="N61" s="181">
        <f>'将来負担比率（分子）の構造'!M$46</f>
        <v>1990</v>
      </c>
      <c r="O61" s="181"/>
      <c r="P61" s="181"/>
    </row>
    <row r="62" spans="1:16" x14ac:dyDescent="0.15">
      <c r="A62" s="181" t="s">
        <v>35</v>
      </c>
      <c r="B62" s="181">
        <f>'将来負担比率（分子）の構造'!I$45</f>
        <v>10112</v>
      </c>
      <c r="C62" s="181"/>
      <c r="D62" s="181"/>
      <c r="E62" s="181">
        <f>'将来負担比率（分子）の構造'!J$45</f>
        <v>9995</v>
      </c>
      <c r="F62" s="181"/>
      <c r="G62" s="181"/>
      <c r="H62" s="181">
        <f>'将来負担比率（分子）の構造'!K$45</f>
        <v>9931</v>
      </c>
      <c r="I62" s="181"/>
      <c r="J62" s="181"/>
      <c r="K62" s="181">
        <f>'将来負担比率（分子）の構造'!L$45</f>
        <v>9290</v>
      </c>
      <c r="L62" s="181"/>
      <c r="M62" s="181"/>
      <c r="N62" s="181">
        <f>'将来負担比率（分子）の構造'!M$45</f>
        <v>9260</v>
      </c>
      <c r="O62" s="181"/>
      <c r="P62" s="181"/>
    </row>
    <row r="63" spans="1:16" x14ac:dyDescent="0.15">
      <c r="A63" s="181" t="s">
        <v>34</v>
      </c>
      <c r="B63" s="181">
        <f>'将来負担比率（分子）の構造'!I$44</f>
        <v>2024</v>
      </c>
      <c r="C63" s="181"/>
      <c r="D63" s="181"/>
      <c r="E63" s="181">
        <f>'将来負担比率（分子）の構造'!J$44</f>
        <v>1948</v>
      </c>
      <c r="F63" s="181"/>
      <c r="G63" s="181"/>
      <c r="H63" s="181">
        <f>'将来負担比率（分子）の構造'!K$44</f>
        <v>1891</v>
      </c>
      <c r="I63" s="181"/>
      <c r="J63" s="181"/>
      <c r="K63" s="181">
        <f>'将来負担比率（分子）の構造'!L$44</f>
        <v>1986</v>
      </c>
      <c r="L63" s="181"/>
      <c r="M63" s="181"/>
      <c r="N63" s="181">
        <f>'将来負担比率（分子）の構造'!M$44</f>
        <v>2101</v>
      </c>
      <c r="O63" s="181"/>
      <c r="P63" s="181"/>
    </row>
    <row r="64" spans="1:16" x14ac:dyDescent="0.15">
      <c r="A64" s="181" t="s">
        <v>33</v>
      </c>
      <c r="B64" s="181">
        <f>'将来負担比率（分子）の構造'!I$43</f>
        <v>57616</v>
      </c>
      <c r="C64" s="181"/>
      <c r="D64" s="181"/>
      <c r="E64" s="181">
        <f>'将来負担比率（分子）の構造'!J$43</f>
        <v>54205</v>
      </c>
      <c r="F64" s="181"/>
      <c r="G64" s="181"/>
      <c r="H64" s="181">
        <f>'将来負担比率（分子）の構造'!K$43</f>
        <v>51133</v>
      </c>
      <c r="I64" s="181"/>
      <c r="J64" s="181"/>
      <c r="K64" s="181">
        <f>'将来負担比率（分子）の構造'!L$43</f>
        <v>48588</v>
      </c>
      <c r="L64" s="181"/>
      <c r="M64" s="181"/>
      <c r="N64" s="181">
        <f>'将来負担比率（分子）の構造'!M$43</f>
        <v>46082</v>
      </c>
      <c r="O64" s="181"/>
      <c r="P64" s="181"/>
    </row>
    <row r="65" spans="1:16" x14ac:dyDescent="0.15">
      <c r="A65" s="181" t="s">
        <v>32</v>
      </c>
      <c r="B65" s="181">
        <f>'将来負担比率（分子）の構造'!I$42</f>
        <v>670</v>
      </c>
      <c r="C65" s="181"/>
      <c r="D65" s="181"/>
      <c r="E65" s="181">
        <f>'将来負担比率（分子）の構造'!J$42</f>
        <v>774</v>
      </c>
      <c r="F65" s="181"/>
      <c r="G65" s="181"/>
      <c r="H65" s="181">
        <f>'将来負担比率（分子）の構造'!K$42</f>
        <v>719</v>
      </c>
      <c r="I65" s="181"/>
      <c r="J65" s="181"/>
      <c r="K65" s="181">
        <f>'将来負担比率（分子）の構造'!L$42</f>
        <v>662</v>
      </c>
      <c r="L65" s="181"/>
      <c r="M65" s="181"/>
      <c r="N65" s="181">
        <f>'将来負担比率（分子）の構造'!M$42</f>
        <v>622</v>
      </c>
      <c r="O65" s="181"/>
      <c r="P65" s="181"/>
    </row>
    <row r="66" spans="1:16" x14ac:dyDescent="0.15">
      <c r="A66" s="181" t="s">
        <v>31</v>
      </c>
      <c r="B66" s="181">
        <f>'将来負担比率（分子）の構造'!I$41</f>
        <v>96377</v>
      </c>
      <c r="C66" s="181"/>
      <c r="D66" s="181"/>
      <c r="E66" s="181">
        <f>'将来負担比率（分子）の構造'!J$41</f>
        <v>96779</v>
      </c>
      <c r="F66" s="181"/>
      <c r="G66" s="181"/>
      <c r="H66" s="181">
        <f>'将来負担比率（分子）の構造'!K$41</f>
        <v>101278</v>
      </c>
      <c r="I66" s="181"/>
      <c r="J66" s="181"/>
      <c r="K66" s="181">
        <f>'将来負担比率（分子）の構造'!L$41</f>
        <v>104981</v>
      </c>
      <c r="L66" s="181"/>
      <c r="M66" s="181"/>
      <c r="N66" s="181">
        <f>'将来負担比率（分子）の構造'!M$41</f>
        <v>110750</v>
      </c>
      <c r="O66" s="181"/>
      <c r="P66" s="181"/>
    </row>
    <row r="67" spans="1:16" x14ac:dyDescent="0.15">
      <c r="A67" s="181" t="s">
        <v>75</v>
      </c>
      <c r="B67" s="181" t="e">
        <f>NA()</f>
        <v>#N/A</v>
      </c>
      <c r="C67" s="181">
        <f>IF(ISNUMBER('将来負担比率（分子）の構造'!I$53), IF('将来負担比率（分子）の構造'!I$53 &lt; 0, 0, '将来負担比率（分子）の構造'!I$53), NA())</f>
        <v>32592</v>
      </c>
      <c r="D67" s="181" t="e">
        <f>NA()</f>
        <v>#N/A</v>
      </c>
      <c r="E67" s="181" t="e">
        <f>NA()</f>
        <v>#N/A</v>
      </c>
      <c r="F67" s="181">
        <f>IF(ISNUMBER('将来負担比率（分子）の構造'!J$53), IF('将来負担比率（分子）の構造'!J$53 &lt; 0, 0, '将来負担比率（分子）の構造'!J$53), NA())</f>
        <v>29749</v>
      </c>
      <c r="G67" s="181" t="e">
        <f>NA()</f>
        <v>#N/A</v>
      </c>
      <c r="H67" s="181" t="e">
        <f>NA()</f>
        <v>#N/A</v>
      </c>
      <c r="I67" s="181">
        <f>IF(ISNUMBER('将来負担比率（分子）の構造'!K$53), IF('将来負担比率（分子）の構造'!K$53 &lt; 0, 0, '将来負担比率（分子）の構造'!K$53), NA())</f>
        <v>28178</v>
      </c>
      <c r="J67" s="181" t="e">
        <f>NA()</f>
        <v>#N/A</v>
      </c>
      <c r="K67" s="181" t="e">
        <f>NA()</f>
        <v>#N/A</v>
      </c>
      <c r="L67" s="181">
        <f>IF(ISNUMBER('将来負担比率（分子）の構造'!L$53), IF('将来負担比率（分子）の構造'!L$53 &lt; 0, 0, '将来負担比率（分子）の構造'!L$53), NA())</f>
        <v>26259</v>
      </c>
      <c r="M67" s="181" t="e">
        <f>NA()</f>
        <v>#N/A</v>
      </c>
      <c r="N67" s="181" t="e">
        <f>NA()</f>
        <v>#N/A</v>
      </c>
      <c r="O67" s="181">
        <f>IF(ISNUMBER('将来負担比率（分子）の構造'!M$53), IF('将来負担比率（分子）の構造'!M$53 &lt; 0, 0, '将来負担比率（分子）の構造'!M$53), NA())</f>
        <v>28717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3411</v>
      </c>
      <c r="C72" s="185">
        <f>基金残高に係る経年分析!G55</f>
        <v>3424</v>
      </c>
      <c r="D72" s="185">
        <f>基金残高に係る経年分析!H55</f>
        <v>3759</v>
      </c>
    </row>
    <row r="73" spans="1:16" x14ac:dyDescent="0.15">
      <c r="A73" s="184" t="s">
        <v>78</v>
      </c>
      <c r="B73" s="185">
        <f>基金残高に係る経年分析!F56</f>
        <v>999</v>
      </c>
      <c r="C73" s="185">
        <f>基金残高に係る経年分析!G56</f>
        <v>1008</v>
      </c>
      <c r="D73" s="185">
        <f>基金残高に係る経年分析!H56</f>
        <v>1017</v>
      </c>
    </row>
    <row r="74" spans="1:16" x14ac:dyDescent="0.15">
      <c r="A74" s="184" t="s">
        <v>79</v>
      </c>
      <c r="B74" s="185">
        <f>基金残高に係る経年分析!F57</f>
        <v>9067</v>
      </c>
      <c r="C74" s="185">
        <f>基金残高に係る経年分析!G57</f>
        <v>8469</v>
      </c>
      <c r="D74" s="185">
        <f>基金残高に係る経年分析!H57</f>
        <v>6950</v>
      </c>
    </row>
  </sheetData>
  <sheetProtection algorithmName="SHA-512" hashValue="Y2jH1KU3jL9t4cVVQ6hs5KSIT9RJsQFCCkAwH/CaPtY5cs3XFT0y7EgviTrWql9VD+qFGtT9IeGwcLgSvJ+aGQ==" saltValue="GS+5X4mLPUfiE3lBKOAu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workbookViewId="0">
      <selection activeCell="AM95" sqref="AM9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222</v>
      </c>
      <c r="C5" s="632"/>
      <c r="D5" s="632"/>
      <c r="E5" s="632"/>
      <c r="F5" s="632"/>
      <c r="G5" s="632"/>
      <c r="H5" s="632"/>
      <c r="I5" s="632"/>
      <c r="J5" s="632"/>
      <c r="K5" s="632"/>
      <c r="L5" s="632"/>
      <c r="M5" s="632"/>
      <c r="N5" s="632"/>
      <c r="O5" s="632"/>
      <c r="P5" s="632"/>
      <c r="Q5" s="633"/>
      <c r="R5" s="634">
        <v>23873499</v>
      </c>
      <c r="S5" s="635"/>
      <c r="T5" s="635"/>
      <c r="U5" s="635"/>
      <c r="V5" s="635"/>
      <c r="W5" s="635"/>
      <c r="X5" s="635"/>
      <c r="Y5" s="636"/>
      <c r="Z5" s="637">
        <v>22.9</v>
      </c>
      <c r="AA5" s="637"/>
      <c r="AB5" s="637"/>
      <c r="AC5" s="637"/>
      <c r="AD5" s="638">
        <v>23337969</v>
      </c>
      <c r="AE5" s="638"/>
      <c r="AF5" s="638"/>
      <c r="AG5" s="638"/>
      <c r="AH5" s="638"/>
      <c r="AI5" s="638"/>
      <c r="AJ5" s="638"/>
      <c r="AK5" s="638"/>
      <c r="AL5" s="639">
        <v>47.3</v>
      </c>
      <c r="AM5" s="640"/>
      <c r="AN5" s="640"/>
      <c r="AO5" s="641"/>
      <c r="AP5" s="631" t="s">
        <v>223</v>
      </c>
      <c r="AQ5" s="632"/>
      <c r="AR5" s="632"/>
      <c r="AS5" s="632"/>
      <c r="AT5" s="632"/>
      <c r="AU5" s="632"/>
      <c r="AV5" s="632"/>
      <c r="AW5" s="632"/>
      <c r="AX5" s="632"/>
      <c r="AY5" s="632"/>
      <c r="AZ5" s="632"/>
      <c r="BA5" s="632"/>
      <c r="BB5" s="632"/>
      <c r="BC5" s="632"/>
      <c r="BD5" s="632"/>
      <c r="BE5" s="632"/>
      <c r="BF5" s="633"/>
      <c r="BG5" s="645">
        <v>23316675</v>
      </c>
      <c r="BH5" s="646"/>
      <c r="BI5" s="646"/>
      <c r="BJ5" s="646"/>
      <c r="BK5" s="646"/>
      <c r="BL5" s="646"/>
      <c r="BM5" s="646"/>
      <c r="BN5" s="647"/>
      <c r="BO5" s="648">
        <v>97.7</v>
      </c>
      <c r="BP5" s="648"/>
      <c r="BQ5" s="648"/>
      <c r="BR5" s="648"/>
      <c r="BS5" s="649">
        <v>1118351</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216</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x14ac:dyDescent="0.15">
      <c r="B6" s="642" t="s">
        <v>227</v>
      </c>
      <c r="C6" s="643"/>
      <c r="D6" s="643"/>
      <c r="E6" s="643"/>
      <c r="F6" s="643"/>
      <c r="G6" s="643"/>
      <c r="H6" s="643"/>
      <c r="I6" s="643"/>
      <c r="J6" s="643"/>
      <c r="K6" s="643"/>
      <c r="L6" s="643"/>
      <c r="M6" s="643"/>
      <c r="N6" s="643"/>
      <c r="O6" s="643"/>
      <c r="P6" s="643"/>
      <c r="Q6" s="644"/>
      <c r="R6" s="645">
        <v>640905</v>
      </c>
      <c r="S6" s="646"/>
      <c r="T6" s="646"/>
      <c r="U6" s="646"/>
      <c r="V6" s="646"/>
      <c r="W6" s="646"/>
      <c r="X6" s="646"/>
      <c r="Y6" s="647"/>
      <c r="Z6" s="648">
        <v>0.6</v>
      </c>
      <c r="AA6" s="648"/>
      <c r="AB6" s="648"/>
      <c r="AC6" s="648"/>
      <c r="AD6" s="649">
        <v>640905</v>
      </c>
      <c r="AE6" s="649"/>
      <c r="AF6" s="649"/>
      <c r="AG6" s="649"/>
      <c r="AH6" s="649"/>
      <c r="AI6" s="649"/>
      <c r="AJ6" s="649"/>
      <c r="AK6" s="649"/>
      <c r="AL6" s="650">
        <v>1.3</v>
      </c>
      <c r="AM6" s="651"/>
      <c r="AN6" s="651"/>
      <c r="AO6" s="652"/>
      <c r="AP6" s="642" t="s">
        <v>228</v>
      </c>
      <c r="AQ6" s="643"/>
      <c r="AR6" s="643"/>
      <c r="AS6" s="643"/>
      <c r="AT6" s="643"/>
      <c r="AU6" s="643"/>
      <c r="AV6" s="643"/>
      <c r="AW6" s="643"/>
      <c r="AX6" s="643"/>
      <c r="AY6" s="643"/>
      <c r="AZ6" s="643"/>
      <c r="BA6" s="643"/>
      <c r="BB6" s="643"/>
      <c r="BC6" s="643"/>
      <c r="BD6" s="643"/>
      <c r="BE6" s="643"/>
      <c r="BF6" s="644"/>
      <c r="BG6" s="645">
        <v>23316675</v>
      </c>
      <c r="BH6" s="646"/>
      <c r="BI6" s="646"/>
      <c r="BJ6" s="646"/>
      <c r="BK6" s="646"/>
      <c r="BL6" s="646"/>
      <c r="BM6" s="646"/>
      <c r="BN6" s="647"/>
      <c r="BO6" s="648">
        <v>97.7</v>
      </c>
      <c r="BP6" s="648"/>
      <c r="BQ6" s="648"/>
      <c r="BR6" s="648"/>
      <c r="BS6" s="649">
        <v>1118351</v>
      </c>
      <c r="BT6" s="649"/>
      <c r="BU6" s="649"/>
      <c r="BV6" s="649"/>
      <c r="BW6" s="649"/>
      <c r="BX6" s="649"/>
      <c r="BY6" s="649"/>
      <c r="BZ6" s="649"/>
      <c r="CA6" s="649"/>
      <c r="CB6" s="653"/>
      <c r="CD6" s="656" t="s">
        <v>229</v>
      </c>
      <c r="CE6" s="657"/>
      <c r="CF6" s="657"/>
      <c r="CG6" s="657"/>
      <c r="CH6" s="657"/>
      <c r="CI6" s="657"/>
      <c r="CJ6" s="657"/>
      <c r="CK6" s="657"/>
      <c r="CL6" s="657"/>
      <c r="CM6" s="657"/>
      <c r="CN6" s="657"/>
      <c r="CO6" s="657"/>
      <c r="CP6" s="657"/>
      <c r="CQ6" s="658"/>
      <c r="CR6" s="645">
        <v>447274</v>
      </c>
      <c r="CS6" s="646"/>
      <c r="CT6" s="646"/>
      <c r="CU6" s="646"/>
      <c r="CV6" s="646"/>
      <c r="CW6" s="646"/>
      <c r="CX6" s="646"/>
      <c r="CY6" s="647"/>
      <c r="CZ6" s="639">
        <v>0.4</v>
      </c>
      <c r="DA6" s="640"/>
      <c r="DB6" s="640"/>
      <c r="DC6" s="659"/>
      <c r="DD6" s="654" t="s">
        <v>129</v>
      </c>
      <c r="DE6" s="646"/>
      <c r="DF6" s="646"/>
      <c r="DG6" s="646"/>
      <c r="DH6" s="646"/>
      <c r="DI6" s="646"/>
      <c r="DJ6" s="646"/>
      <c r="DK6" s="646"/>
      <c r="DL6" s="646"/>
      <c r="DM6" s="646"/>
      <c r="DN6" s="646"/>
      <c r="DO6" s="646"/>
      <c r="DP6" s="647"/>
      <c r="DQ6" s="654">
        <v>447274</v>
      </c>
      <c r="DR6" s="646"/>
      <c r="DS6" s="646"/>
      <c r="DT6" s="646"/>
      <c r="DU6" s="646"/>
      <c r="DV6" s="646"/>
      <c r="DW6" s="646"/>
      <c r="DX6" s="646"/>
      <c r="DY6" s="646"/>
      <c r="DZ6" s="646"/>
      <c r="EA6" s="646"/>
      <c r="EB6" s="646"/>
      <c r="EC6" s="655"/>
    </row>
    <row r="7" spans="2:143" ht="11.25" customHeight="1" x14ac:dyDescent="0.15">
      <c r="B7" s="642" t="s">
        <v>230</v>
      </c>
      <c r="C7" s="643"/>
      <c r="D7" s="643"/>
      <c r="E7" s="643"/>
      <c r="F7" s="643"/>
      <c r="G7" s="643"/>
      <c r="H7" s="643"/>
      <c r="I7" s="643"/>
      <c r="J7" s="643"/>
      <c r="K7" s="643"/>
      <c r="L7" s="643"/>
      <c r="M7" s="643"/>
      <c r="N7" s="643"/>
      <c r="O7" s="643"/>
      <c r="P7" s="643"/>
      <c r="Q7" s="644"/>
      <c r="R7" s="645">
        <v>27173</v>
      </c>
      <c r="S7" s="646"/>
      <c r="T7" s="646"/>
      <c r="U7" s="646"/>
      <c r="V7" s="646"/>
      <c r="W7" s="646"/>
      <c r="X7" s="646"/>
      <c r="Y7" s="647"/>
      <c r="Z7" s="648">
        <v>0</v>
      </c>
      <c r="AA7" s="648"/>
      <c r="AB7" s="648"/>
      <c r="AC7" s="648"/>
      <c r="AD7" s="649">
        <v>27173</v>
      </c>
      <c r="AE7" s="649"/>
      <c r="AF7" s="649"/>
      <c r="AG7" s="649"/>
      <c r="AH7" s="649"/>
      <c r="AI7" s="649"/>
      <c r="AJ7" s="649"/>
      <c r="AK7" s="649"/>
      <c r="AL7" s="650">
        <v>0.1</v>
      </c>
      <c r="AM7" s="651"/>
      <c r="AN7" s="651"/>
      <c r="AO7" s="652"/>
      <c r="AP7" s="642" t="s">
        <v>231</v>
      </c>
      <c r="AQ7" s="643"/>
      <c r="AR7" s="643"/>
      <c r="AS7" s="643"/>
      <c r="AT7" s="643"/>
      <c r="AU7" s="643"/>
      <c r="AV7" s="643"/>
      <c r="AW7" s="643"/>
      <c r="AX7" s="643"/>
      <c r="AY7" s="643"/>
      <c r="AZ7" s="643"/>
      <c r="BA7" s="643"/>
      <c r="BB7" s="643"/>
      <c r="BC7" s="643"/>
      <c r="BD7" s="643"/>
      <c r="BE7" s="643"/>
      <c r="BF7" s="644"/>
      <c r="BG7" s="645">
        <v>10415405</v>
      </c>
      <c r="BH7" s="646"/>
      <c r="BI7" s="646"/>
      <c r="BJ7" s="646"/>
      <c r="BK7" s="646"/>
      <c r="BL7" s="646"/>
      <c r="BM7" s="646"/>
      <c r="BN7" s="647"/>
      <c r="BO7" s="648">
        <v>43.6</v>
      </c>
      <c r="BP7" s="648"/>
      <c r="BQ7" s="648"/>
      <c r="BR7" s="648"/>
      <c r="BS7" s="649">
        <v>390643</v>
      </c>
      <c r="BT7" s="649"/>
      <c r="BU7" s="649"/>
      <c r="BV7" s="649"/>
      <c r="BW7" s="649"/>
      <c r="BX7" s="649"/>
      <c r="BY7" s="649"/>
      <c r="BZ7" s="649"/>
      <c r="CA7" s="649"/>
      <c r="CB7" s="653"/>
      <c r="CD7" s="660" t="s">
        <v>232</v>
      </c>
      <c r="CE7" s="661"/>
      <c r="CF7" s="661"/>
      <c r="CG7" s="661"/>
      <c r="CH7" s="661"/>
      <c r="CI7" s="661"/>
      <c r="CJ7" s="661"/>
      <c r="CK7" s="661"/>
      <c r="CL7" s="661"/>
      <c r="CM7" s="661"/>
      <c r="CN7" s="661"/>
      <c r="CO7" s="661"/>
      <c r="CP7" s="661"/>
      <c r="CQ7" s="662"/>
      <c r="CR7" s="645">
        <v>14955741</v>
      </c>
      <c r="CS7" s="646"/>
      <c r="CT7" s="646"/>
      <c r="CU7" s="646"/>
      <c r="CV7" s="646"/>
      <c r="CW7" s="646"/>
      <c r="CX7" s="646"/>
      <c r="CY7" s="647"/>
      <c r="CZ7" s="648">
        <v>14.6</v>
      </c>
      <c r="DA7" s="648"/>
      <c r="DB7" s="648"/>
      <c r="DC7" s="648"/>
      <c r="DD7" s="654">
        <v>6327531</v>
      </c>
      <c r="DE7" s="646"/>
      <c r="DF7" s="646"/>
      <c r="DG7" s="646"/>
      <c r="DH7" s="646"/>
      <c r="DI7" s="646"/>
      <c r="DJ7" s="646"/>
      <c r="DK7" s="646"/>
      <c r="DL7" s="646"/>
      <c r="DM7" s="646"/>
      <c r="DN7" s="646"/>
      <c r="DO7" s="646"/>
      <c r="DP7" s="647"/>
      <c r="DQ7" s="654">
        <v>6863183</v>
      </c>
      <c r="DR7" s="646"/>
      <c r="DS7" s="646"/>
      <c r="DT7" s="646"/>
      <c r="DU7" s="646"/>
      <c r="DV7" s="646"/>
      <c r="DW7" s="646"/>
      <c r="DX7" s="646"/>
      <c r="DY7" s="646"/>
      <c r="DZ7" s="646"/>
      <c r="EA7" s="646"/>
      <c r="EB7" s="646"/>
      <c r="EC7" s="655"/>
    </row>
    <row r="8" spans="2:143" ht="11.25" customHeight="1" x14ac:dyDescent="0.15">
      <c r="B8" s="642" t="s">
        <v>233</v>
      </c>
      <c r="C8" s="643"/>
      <c r="D8" s="643"/>
      <c r="E8" s="643"/>
      <c r="F8" s="643"/>
      <c r="G8" s="643"/>
      <c r="H8" s="643"/>
      <c r="I8" s="643"/>
      <c r="J8" s="643"/>
      <c r="K8" s="643"/>
      <c r="L8" s="643"/>
      <c r="M8" s="643"/>
      <c r="N8" s="643"/>
      <c r="O8" s="643"/>
      <c r="P8" s="643"/>
      <c r="Q8" s="644"/>
      <c r="R8" s="645">
        <v>96157</v>
      </c>
      <c r="S8" s="646"/>
      <c r="T8" s="646"/>
      <c r="U8" s="646"/>
      <c r="V8" s="646"/>
      <c r="W8" s="646"/>
      <c r="X8" s="646"/>
      <c r="Y8" s="647"/>
      <c r="Z8" s="648">
        <v>0.1</v>
      </c>
      <c r="AA8" s="648"/>
      <c r="AB8" s="648"/>
      <c r="AC8" s="648"/>
      <c r="AD8" s="649">
        <v>96157</v>
      </c>
      <c r="AE8" s="649"/>
      <c r="AF8" s="649"/>
      <c r="AG8" s="649"/>
      <c r="AH8" s="649"/>
      <c r="AI8" s="649"/>
      <c r="AJ8" s="649"/>
      <c r="AK8" s="649"/>
      <c r="AL8" s="650">
        <v>0.2</v>
      </c>
      <c r="AM8" s="651"/>
      <c r="AN8" s="651"/>
      <c r="AO8" s="652"/>
      <c r="AP8" s="642" t="s">
        <v>234</v>
      </c>
      <c r="AQ8" s="643"/>
      <c r="AR8" s="643"/>
      <c r="AS8" s="643"/>
      <c r="AT8" s="643"/>
      <c r="AU8" s="643"/>
      <c r="AV8" s="643"/>
      <c r="AW8" s="643"/>
      <c r="AX8" s="643"/>
      <c r="AY8" s="643"/>
      <c r="AZ8" s="643"/>
      <c r="BA8" s="643"/>
      <c r="BB8" s="643"/>
      <c r="BC8" s="643"/>
      <c r="BD8" s="643"/>
      <c r="BE8" s="643"/>
      <c r="BF8" s="644"/>
      <c r="BG8" s="645">
        <v>320116</v>
      </c>
      <c r="BH8" s="646"/>
      <c r="BI8" s="646"/>
      <c r="BJ8" s="646"/>
      <c r="BK8" s="646"/>
      <c r="BL8" s="646"/>
      <c r="BM8" s="646"/>
      <c r="BN8" s="647"/>
      <c r="BO8" s="648">
        <v>1.3</v>
      </c>
      <c r="BP8" s="648"/>
      <c r="BQ8" s="648"/>
      <c r="BR8" s="648"/>
      <c r="BS8" s="654" t="s">
        <v>130</v>
      </c>
      <c r="BT8" s="646"/>
      <c r="BU8" s="646"/>
      <c r="BV8" s="646"/>
      <c r="BW8" s="646"/>
      <c r="BX8" s="646"/>
      <c r="BY8" s="646"/>
      <c r="BZ8" s="646"/>
      <c r="CA8" s="646"/>
      <c r="CB8" s="655"/>
      <c r="CD8" s="660" t="s">
        <v>235</v>
      </c>
      <c r="CE8" s="661"/>
      <c r="CF8" s="661"/>
      <c r="CG8" s="661"/>
      <c r="CH8" s="661"/>
      <c r="CI8" s="661"/>
      <c r="CJ8" s="661"/>
      <c r="CK8" s="661"/>
      <c r="CL8" s="661"/>
      <c r="CM8" s="661"/>
      <c r="CN8" s="661"/>
      <c r="CO8" s="661"/>
      <c r="CP8" s="661"/>
      <c r="CQ8" s="662"/>
      <c r="CR8" s="645">
        <v>34109800</v>
      </c>
      <c r="CS8" s="646"/>
      <c r="CT8" s="646"/>
      <c r="CU8" s="646"/>
      <c r="CV8" s="646"/>
      <c r="CW8" s="646"/>
      <c r="CX8" s="646"/>
      <c r="CY8" s="647"/>
      <c r="CZ8" s="648">
        <v>33.4</v>
      </c>
      <c r="DA8" s="648"/>
      <c r="DB8" s="648"/>
      <c r="DC8" s="648"/>
      <c r="DD8" s="654">
        <v>877706</v>
      </c>
      <c r="DE8" s="646"/>
      <c r="DF8" s="646"/>
      <c r="DG8" s="646"/>
      <c r="DH8" s="646"/>
      <c r="DI8" s="646"/>
      <c r="DJ8" s="646"/>
      <c r="DK8" s="646"/>
      <c r="DL8" s="646"/>
      <c r="DM8" s="646"/>
      <c r="DN8" s="646"/>
      <c r="DO8" s="646"/>
      <c r="DP8" s="647"/>
      <c r="DQ8" s="654">
        <v>16767199</v>
      </c>
      <c r="DR8" s="646"/>
      <c r="DS8" s="646"/>
      <c r="DT8" s="646"/>
      <c r="DU8" s="646"/>
      <c r="DV8" s="646"/>
      <c r="DW8" s="646"/>
      <c r="DX8" s="646"/>
      <c r="DY8" s="646"/>
      <c r="DZ8" s="646"/>
      <c r="EA8" s="646"/>
      <c r="EB8" s="646"/>
      <c r="EC8" s="655"/>
    </row>
    <row r="9" spans="2:143" ht="11.25" customHeight="1" x14ac:dyDescent="0.15">
      <c r="B9" s="642" t="s">
        <v>236</v>
      </c>
      <c r="C9" s="643"/>
      <c r="D9" s="643"/>
      <c r="E9" s="643"/>
      <c r="F9" s="643"/>
      <c r="G9" s="643"/>
      <c r="H9" s="643"/>
      <c r="I9" s="643"/>
      <c r="J9" s="643"/>
      <c r="K9" s="643"/>
      <c r="L9" s="643"/>
      <c r="M9" s="643"/>
      <c r="N9" s="643"/>
      <c r="O9" s="643"/>
      <c r="P9" s="643"/>
      <c r="Q9" s="644"/>
      <c r="R9" s="645">
        <v>67304</v>
      </c>
      <c r="S9" s="646"/>
      <c r="T9" s="646"/>
      <c r="U9" s="646"/>
      <c r="V9" s="646"/>
      <c r="W9" s="646"/>
      <c r="X9" s="646"/>
      <c r="Y9" s="647"/>
      <c r="Z9" s="648">
        <v>0.1</v>
      </c>
      <c r="AA9" s="648"/>
      <c r="AB9" s="648"/>
      <c r="AC9" s="648"/>
      <c r="AD9" s="649">
        <v>67304</v>
      </c>
      <c r="AE9" s="649"/>
      <c r="AF9" s="649"/>
      <c r="AG9" s="649"/>
      <c r="AH9" s="649"/>
      <c r="AI9" s="649"/>
      <c r="AJ9" s="649"/>
      <c r="AK9" s="649"/>
      <c r="AL9" s="650">
        <v>0.1</v>
      </c>
      <c r="AM9" s="651"/>
      <c r="AN9" s="651"/>
      <c r="AO9" s="652"/>
      <c r="AP9" s="642" t="s">
        <v>237</v>
      </c>
      <c r="AQ9" s="643"/>
      <c r="AR9" s="643"/>
      <c r="AS9" s="643"/>
      <c r="AT9" s="643"/>
      <c r="AU9" s="643"/>
      <c r="AV9" s="643"/>
      <c r="AW9" s="643"/>
      <c r="AX9" s="643"/>
      <c r="AY9" s="643"/>
      <c r="AZ9" s="643"/>
      <c r="BA9" s="643"/>
      <c r="BB9" s="643"/>
      <c r="BC9" s="643"/>
      <c r="BD9" s="643"/>
      <c r="BE9" s="643"/>
      <c r="BF9" s="644"/>
      <c r="BG9" s="645">
        <v>8013431</v>
      </c>
      <c r="BH9" s="646"/>
      <c r="BI9" s="646"/>
      <c r="BJ9" s="646"/>
      <c r="BK9" s="646"/>
      <c r="BL9" s="646"/>
      <c r="BM9" s="646"/>
      <c r="BN9" s="647"/>
      <c r="BO9" s="648">
        <v>33.6</v>
      </c>
      <c r="BP9" s="648"/>
      <c r="BQ9" s="648"/>
      <c r="BR9" s="648"/>
      <c r="BS9" s="654" t="s">
        <v>130</v>
      </c>
      <c r="BT9" s="646"/>
      <c r="BU9" s="646"/>
      <c r="BV9" s="646"/>
      <c r="BW9" s="646"/>
      <c r="BX9" s="646"/>
      <c r="BY9" s="646"/>
      <c r="BZ9" s="646"/>
      <c r="CA9" s="646"/>
      <c r="CB9" s="655"/>
      <c r="CD9" s="660" t="s">
        <v>238</v>
      </c>
      <c r="CE9" s="661"/>
      <c r="CF9" s="661"/>
      <c r="CG9" s="661"/>
      <c r="CH9" s="661"/>
      <c r="CI9" s="661"/>
      <c r="CJ9" s="661"/>
      <c r="CK9" s="661"/>
      <c r="CL9" s="661"/>
      <c r="CM9" s="661"/>
      <c r="CN9" s="661"/>
      <c r="CO9" s="661"/>
      <c r="CP9" s="661"/>
      <c r="CQ9" s="662"/>
      <c r="CR9" s="645">
        <v>7754929</v>
      </c>
      <c r="CS9" s="646"/>
      <c r="CT9" s="646"/>
      <c r="CU9" s="646"/>
      <c r="CV9" s="646"/>
      <c r="CW9" s="646"/>
      <c r="CX9" s="646"/>
      <c r="CY9" s="647"/>
      <c r="CZ9" s="648">
        <v>7.6</v>
      </c>
      <c r="DA9" s="648"/>
      <c r="DB9" s="648"/>
      <c r="DC9" s="648"/>
      <c r="DD9" s="654">
        <v>168267</v>
      </c>
      <c r="DE9" s="646"/>
      <c r="DF9" s="646"/>
      <c r="DG9" s="646"/>
      <c r="DH9" s="646"/>
      <c r="DI9" s="646"/>
      <c r="DJ9" s="646"/>
      <c r="DK9" s="646"/>
      <c r="DL9" s="646"/>
      <c r="DM9" s="646"/>
      <c r="DN9" s="646"/>
      <c r="DO9" s="646"/>
      <c r="DP9" s="647"/>
      <c r="DQ9" s="654">
        <v>5772174</v>
      </c>
      <c r="DR9" s="646"/>
      <c r="DS9" s="646"/>
      <c r="DT9" s="646"/>
      <c r="DU9" s="646"/>
      <c r="DV9" s="646"/>
      <c r="DW9" s="646"/>
      <c r="DX9" s="646"/>
      <c r="DY9" s="646"/>
      <c r="DZ9" s="646"/>
      <c r="EA9" s="646"/>
      <c r="EB9" s="646"/>
      <c r="EC9" s="655"/>
    </row>
    <row r="10" spans="2:143" ht="11.25" customHeight="1" x14ac:dyDescent="0.15">
      <c r="B10" s="642" t="s">
        <v>239</v>
      </c>
      <c r="C10" s="643"/>
      <c r="D10" s="643"/>
      <c r="E10" s="643"/>
      <c r="F10" s="643"/>
      <c r="G10" s="643"/>
      <c r="H10" s="643"/>
      <c r="I10" s="643"/>
      <c r="J10" s="643"/>
      <c r="K10" s="643"/>
      <c r="L10" s="643"/>
      <c r="M10" s="643"/>
      <c r="N10" s="643"/>
      <c r="O10" s="643"/>
      <c r="P10" s="643"/>
      <c r="Q10" s="644"/>
      <c r="R10" s="645" t="s">
        <v>240</v>
      </c>
      <c r="S10" s="646"/>
      <c r="T10" s="646"/>
      <c r="U10" s="646"/>
      <c r="V10" s="646"/>
      <c r="W10" s="646"/>
      <c r="X10" s="646"/>
      <c r="Y10" s="647"/>
      <c r="Z10" s="648" t="s">
        <v>129</v>
      </c>
      <c r="AA10" s="648"/>
      <c r="AB10" s="648"/>
      <c r="AC10" s="648"/>
      <c r="AD10" s="649" t="s">
        <v>130</v>
      </c>
      <c r="AE10" s="649"/>
      <c r="AF10" s="649"/>
      <c r="AG10" s="649"/>
      <c r="AH10" s="649"/>
      <c r="AI10" s="649"/>
      <c r="AJ10" s="649"/>
      <c r="AK10" s="649"/>
      <c r="AL10" s="650" t="s">
        <v>240</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668198</v>
      </c>
      <c r="BH10" s="646"/>
      <c r="BI10" s="646"/>
      <c r="BJ10" s="646"/>
      <c r="BK10" s="646"/>
      <c r="BL10" s="646"/>
      <c r="BM10" s="646"/>
      <c r="BN10" s="647"/>
      <c r="BO10" s="648">
        <v>2.8</v>
      </c>
      <c r="BP10" s="648"/>
      <c r="BQ10" s="648"/>
      <c r="BR10" s="648"/>
      <c r="BS10" s="654">
        <v>111072</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t="s">
        <v>129</v>
      </c>
      <c r="CS10" s="646"/>
      <c r="CT10" s="646"/>
      <c r="CU10" s="646"/>
      <c r="CV10" s="646"/>
      <c r="CW10" s="646"/>
      <c r="CX10" s="646"/>
      <c r="CY10" s="647"/>
      <c r="CZ10" s="648" t="s">
        <v>240</v>
      </c>
      <c r="DA10" s="648"/>
      <c r="DB10" s="648"/>
      <c r="DC10" s="648"/>
      <c r="DD10" s="654" t="s">
        <v>240</v>
      </c>
      <c r="DE10" s="646"/>
      <c r="DF10" s="646"/>
      <c r="DG10" s="646"/>
      <c r="DH10" s="646"/>
      <c r="DI10" s="646"/>
      <c r="DJ10" s="646"/>
      <c r="DK10" s="646"/>
      <c r="DL10" s="646"/>
      <c r="DM10" s="646"/>
      <c r="DN10" s="646"/>
      <c r="DO10" s="646"/>
      <c r="DP10" s="647"/>
      <c r="DQ10" s="654" t="s">
        <v>240</v>
      </c>
      <c r="DR10" s="646"/>
      <c r="DS10" s="646"/>
      <c r="DT10" s="646"/>
      <c r="DU10" s="646"/>
      <c r="DV10" s="646"/>
      <c r="DW10" s="646"/>
      <c r="DX10" s="646"/>
      <c r="DY10" s="646"/>
      <c r="DZ10" s="646"/>
      <c r="EA10" s="646"/>
      <c r="EB10" s="646"/>
      <c r="EC10" s="655"/>
    </row>
    <row r="11" spans="2:143" ht="11.25" customHeight="1" x14ac:dyDescent="0.15">
      <c r="B11" s="642" t="s">
        <v>243</v>
      </c>
      <c r="C11" s="643"/>
      <c r="D11" s="643"/>
      <c r="E11" s="643"/>
      <c r="F11" s="643"/>
      <c r="G11" s="643"/>
      <c r="H11" s="643"/>
      <c r="I11" s="643"/>
      <c r="J11" s="643"/>
      <c r="K11" s="643"/>
      <c r="L11" s="643"/>
      <c r="M11" s="643"/>
      <c r="N11" s="643"/>
      <c r="O11" s="643"/>
      <c r="P11" s="643"/>
      <c r="Q11" s="644"/>
      <c r="R11" s="645">
        <v>3448259</v>
      </c>
      <c r="S11" s="646"/>
      <c r="T11" s="646"/>
      <c r="U11" s="646"/>
      <c r="V11" s="646"/>
      <c r="W11" s="646"/>
      <c r="X11" s="646"/>
      <c r="Y11" s="647"/>
      <c r="Z11" s="650">
        <v>3.3</v>
      </c>
      <c r="AA11" s="651"/>
      <c r="AB11" s="651"/>
      <c r="AC11" s="663"/>
      <c r="AD11" s="654">
        <v>3448259</v>
      </c>
      <c r="AE11" s="646"/>
      <c r="AF11" s="646"/>
      <c r="AG11" s="646"/>
      <c r="AH11" s="646"/>
      <c r="AI11" s="646"/>
      <c r="AJ11" s="646"/>
      <c r="AK11" s="647"/>
      <c r="AL11" s="650">
        <v>7</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1413660</v>
      </c>
      <c r="BH11" s="646"/>
      <c r="BI11" s="646"/>
      <c r="BJ11" s="646"/>
      <c r="BK11" s="646"/>
      <c r="BL11" s="646"/>
      <c r="BM11" s="646"/>
      <c r="BN11" s="647"/>
      <c r="BO11" s="648">
        <v>5.9</v>
      </c>
      <c r="BP11" s="648"/>
      <c r="BQ11" s="648"/>
      <c r="BR11" s="648"/>
      <c r="BS11" s="654">
        <v>279571</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3471762</v>
      </c>
      <c r="CS11" s="646"/>
      <c r="CT11" s="646"/>
      <c r="CU11" s="646"/>
      <c r="CV11" s="646"/>
      <c r="CW11" s="646"/>
      <c r="CX11" s="646"/>
      <c r="CY11" s="647"/>
      <c r="CZ11" s="648">
        <v>3.4</v>
      </c>
      <c r="DA11" s="648"/>
      <c r="DB11" s="648"/>
      <c r="DC11" s="648"/>
      <c r="DD11" s="654">
        <v>429731</v>
      </c>
      <c r="DE11" s="646"/>
      <c r="DF11" s="646"/>
      <c r="DG11" s="646"/>
      <c r="DH11" s="646"/>
      <c r="DI11" s="646"/>
      <c r="DJ11" s="646"/>
      <c r="DK11" s="646"/>
      <c r="DL11" s="646"/>
      <c r="DM11" s="646"/>
      <c r="DN11" s="646"/>
      <c r="DO11" s="646"/>
      <c r="DP11" s="647"/>
      <c r="DQ11" s="654">
        <v>2409569</v>
      </c>
      <c r="DR11" s="646"/>
      <c r="DS11" s="646"/>
      <c r="DT11" s="646"/>
      <c r="DU11" s="646"/>
      <c r="DV11" s="646"/>
      <c r="DW11" s="646"/>
      <c r="DX11" s="646"/>
      <c r="DY11" s="646"/>
      <c r="DZ11" s="646"/>
      <c r="EA11" s="646"/>
      <c r="EB11" s="646"/>
      <c r="EC11" s="655"/>
    </row>
    <row r="12" spans="2:143" ht="11.25" customHeight="1" x14ac:dyDescent="0.15">
      <c r="B12" s="642" t="s">
        <v>246</v>
      </c>
      <c r="C12" s="643"/>
      <c r="D12" s="643"/>
      <c r="E12" s="643"/>
      <c r="F12" s="643"/>
      <c r="G12" s="643"/>
      <c r="H12" s="643"/>
      <c r="I12" s="643"/>
      <c r="J12" s="643"/>
      <c r="K12" s="643"/>
      <c r="L12" s="643"/>
      <c r="M12" s="643"/>
      <c r="N12" s="643"/>
      <c r="O12" s="643"/>
      <c r="P12" s="643"/>
      <c r="Q12" s="644"/>
      <c r="R12" s="645">
        <v>16918</v>
      </c>
      <c r="S12" s="646"/>
      <c r="T12" s="646"/>
      <c r="U12" s="646"/>
      <c r="V12" s="646"/>
      <c r="W12" s="646"/>
      <c r="X12" s="646"/>
      <c r="Y12" s="647"/>
      <c r="Z12" s="648">
        <v>0</v>
      </c>
      <c r="AA12" s="648"/>
      <c r="AB12" s="648"/>
      <c r="AC12" s="648"/>
      <c r="AD12" s="649">
        <v>16918</v>
      </c>
      <c r="AE12" s="649"/>
      <c r="AF12" s="649"/>
      <c r="AG12" s="649"/>
      <c r="AH12" s="649"/>
      <c r="AI12" s="649"/>
      <c r="AJ12" s="649"/>
      <c r="AK12" s="649"/>
      <c r="AL12" s="650">
        <v>0</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11069198</v>
      </c>
      <c r="BH12" s="646"/>
      <c r="BI12" s="646"/>
      <c r="BJ12" s="646"/>
      <c r="BK12" s="646"/>
      <c r="BL12" s="646"/>
      <c r="BM12" s="646"/>
      <c r="BN12" s="647"/>
      <c r="BO12" s="648">
        <v>46.4</v>
      </c>
      <c r="BP12" s="648"/>
      <c r="BQ12" s="648"/>
      <c r="BR12" s="648"/>
      <c r="BS12" s="654">
        <v>727708</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9008746</v>
      </c>
      <c r="CS12" s="646"/>
      <c r="CT12" s="646"/>
      <c r="CU12" s="646"/>
      <c r="CV12" s="646"/>
      <c r="CW12" s="646"/>
      <c r="CX12" s="646"/>
      <c r="CY12" s="647"/>
      <c r="CZ12" s="648">
        <v>8.8000000000000007</v>
      </c>
      <c r="DA12" s="648"/>
      <c r="DB12" s="648"/>
      <c r="DC12" s="648"/>
      <c r="DD12" s="654">
        <v>36759</v>
      </c>
      <c r="DE12" s="646"/>
      <c r="DF12" s="646"/>
      <c r="DG12" s="646"/>
      <c r="DH12" s="646"/>
      <c r="DI12" s="646"/>
      <c r="DJ12" s="646"/>
      <c r="DK12" s="646"/>
      <c r="DL12" s="646"/>
      <c r="DM12" s="646"/>
      <c r="DN12" s="646"/>
      <c r="DO12" s="646"/>
      <c r="DP12" s="647"/>
      <c r="DQ12" s="654">
        <v>969941</v>
      </c>
      <c r="DR12" s="646"/>
      <c r="DS12" s="646"/>
      <c r="DT12" s="646"/>
      <c r="DU12" s="646"/>
      <c r="DV12" s="646"/>
      <c r="DW12" s="646"/>
      <c r="DX12" s="646"/>
      <c r="DY12" s="646"/>
      <c r="DZ12" s="646"/>
      <c r="EA12" s="646"/>
      <c r="EB12" s="646"/>
      <c r="EC12" s="655"/>
    </row>
    <row r="13" spans="2:143" ht="11.25" customHeight="1" x14ac:dyDescent="0.15">
      <c r="B13" s="642" t="s">
        <v>249</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240</v>
      </c>
      <c r="AA13" s="648"/>
      <c r="AB13" s="648"/>
      <c r="AC13" s="648"/>
      <c r="AD13" s="649" t="s">
        <v>129</v>
      </c>
      <c r="AE13" s="649"/>
      <c r="AF13" s="649"/>
      <c r="AG13" s="649"/>
      <c r="AH13" s="649"/>
      <c r="AI13" s="649"/>
      <c r="AJ13" s="649"/>
      <c r="AK13" s="649"/>
      <c r="AL13" s="650" t="s">
        <v>240</v>
      </c>
      <c r="AM13" s="651"/>
      <c r="AN13" s="651"/>
      <c r="AO13" s="652"/>
      <c r="AP13" s="642" t="s">
        <v>250</v>
      </c>
      <c r="AQ13" s="643"/>
      <c r="AR13" s="643"/>
      <c r="AS13" s="643"/>
      <c r="AT13" s="643"/>
      <c r="AU13" s="643"/>
      <c r="AV13" s="643"/>
      <c r="AW13" s="643"/>
      <c r="AX13" s="643"/>
      <c r="AY13" s="643"/>
      <c r="AZ13" s="643"/>
      <c r="BA13" s="643"/>
      <c r="BB13" s="643"/>
      <c r="BC13" s="643"/>
      <c r="BD13" s="643"/>
      <c r="BE13" s="643"/>
      <c r="BF13" s="644"/>
      <c r="BG13" s="645">
        <v>10942721</v>
      </c>
      <c r="BH13" s="646"/>
      <c r="BI13" s="646"/>
      <c r="BJ13" s="646"/>
      <c r="BK13" s="646"/>
      <c r="BL13" s="646"/>
      <c r="BM13" s="646"/>
      <c r="BN13" s="647"/>
      <c r="BO13" s="648">
        <v>45.8</v>
      </c>
      <c r="BP13" s="648"/>
      <c r="BQ13" s="648"/>
      <c r="BR13" s="648"/>
      <c r="BS13" s="654">
        <v>727708</v>
      </c>
      <c r="BT13" s="646"/>
      <c r="BU13" s="646"/>
      <c r="BV13" s="646"/>
      <c r="BW13" s="646"/>
      <c r="BX13" s="646"/>
      <c r="BY13" s="646"/>
      <c r="BZ13" s="646"/>
      <c r="CA13" s="646"/>
      <c r="CB13" s="655"/>
      <c r="CD13" s="660" t="s">
        <v>251</v>
      </c>
      <c r="CE13" s="661"/>
      <c r="CF13" s="661"/>
      <c r="CG13" s="661"/>
      <c r="CH13" s="661"/>
      <c r="CI13" s="661"/>
      <c r="CJ13" s="661"/>
      <c r="CK13" s="661"/>
      <c r="CL13" s="661"/>
      <c r="CM13" s="661"/>
      <c r="CN13" s="661"/>
      <c r="CO13" s="661"/>
      <c r="CP13" s="661"/>
      <c r="CQ13" s="662"/>
      <c r="CR13" s="645">
        <v>7505409</v>
      </c>
      <c r="CS13" s="646"/>
      <c r="CT13" s="646"/>
      <c r="CU13" s="646"/>
      <c r="CV13" s="646"/>
      <c r="CW13" s="646"/>
      <c r="CX13" s="646"/>
      <c r="CY13" s="647"/>
      <c r="CZ13" s="648">
        <v>7.3</v>
      </c>
      <c r="DA13" s="648"/>
      <c r="DB13" s="648"/>
      <c r="DC13" s="648"/>
      <c r="DD13" s="654">
        <v>2448838</v>
      </c>
      <c r="DE13" s="646"/>
      <c r="DF13" s="646"/>
      <c r="DG13" s="646"/>
      <c r="DH13" s="646"/>
      <c r="DI13" s="646"/>
      <c r="DJ13" s="646"/>
      <c r="DK13" s="646"/>
      <c r="DL13" s="646"/>
      <c r="DM13" s="646"/>
      <c r="DN13" s="646"/>
      <c r="DO13" s="646"/>
      <c r="DP13" s="647"/>
      <c r="DQ13" s="654">
        <v>4880399</v>
      </c>
      <c r="DR13" s="646"/>
      <c r="DS13" s="646"/>
      <c r="DT13" s="646"/>
      <c r="DU13" s="646"/>
      <c r="DV13" s="646"/>
      <c r="DW13" s="646"/>
      <c r="DX13" s="646"/>
      <c r="DY13" s="646"/>
      <c r="DZ13" s="646"/>
      <c r="EA13" s="646"/>
      <c r="EB13" s="646"/>
      <c r="EC13" s="655"/>
    </row>
    <row r="14" spans="2:143" ht="11.25" customHeight="1" x14ac:dyDescent="0.15">
      <c r="B14" s="642" t="s">
        <v>252</v>
      </c>
      <c r="C14" s="643"/>
      <c r="D14" s="643"/>
      <c r="E14" s="643"/>
      <c r="F14" s="643"/>
      <c r="G14" s="643"/>
      <c r="H14" s="643"/>
      <c r="I14" s="643"/>
      <c r="J14" s="643"/>
      <c r="K14" s="643"/>
      <c r="L14" s="643"/>
      <c r="M14" s="643"/>
      <c r="N14" s="643"/>
      <c r="O14" s="643"/>
      <c r="P14" s="643"/>
      <c r="Q14" s="644"/>
      <c r="R14" s="645">
        <v>84661</v>
      </c>
      <c r="S14" s="646"/>
      <c r="T14" s="646"/>
      <c r="U14" s="646"/>
      <c r="V14" s="646"/>
      <c r="W14" s="646"/>
      <c r="X14" s="646"/>
      <c r="Y14" s="647"/>
      <c r="Z14" s="648">
        <v>0.1</v>
      </c>
      <c r="AA14" s="648"/>
      <c r="AB14" s="648"/>
      <c r="AC14" s="648"/>
      <c r="AD14" s="649">
        <v>84661</v>
      </c>
      <c r="AE14" s="649"/>
      <c r="AF14" s="649"/>
      <c r="AG14" s="649"/>
      <c r="AH14" s="649"/>
      <c r="AI14" s="649"/>
      <c r="AJ14" s="649"/>
      <c r="AK14" s="649"/>
      <c r="AL14" s="650">
        <v>0.2</v>
      </c>
      <c r="AM14" s="651"/>
      <c r="AN14" s="651"/>
      <c r="AO14" s="652"/>
      <c r="AP14" s="642" t="s">
        <v>253</v>
      </c>
      <c r="AQ14" s="643"/>
      <c r="AR14" s="643"/>
      <c r="AS14" s="643"/>
      <c r="AT14" s="643"/>
      <c r="AU14" s="643"/>
      <c r="AV14" s="643"/>
      <c r="AW14" s="643"/>
      <c r="AX14" s="643"/>
      <c r="AY14" s="643"/>
      <c r="AZ14" s="643"/>
      <c r="BA14" s="643"/>
      <c r="BB14" s="643"/>
      <c r="BC14" s="643"/>
      <c r="BD14" s="643"/>
      <c r="BE14" s="643"/>
      <c r="BF14" s="644"/>
      <c r="BG14" s="645">
        <v>590902</v>
      </c>
      <c r="BH14" s="646"/>
      <c r="BI14" s="646"/>
      <c r="BJ14" s="646"/>
      <c r="BK14" s="646"/>
      <c r="BL14" s="646"/>
      <c r="BM14" s="646"/>
      <c r="BN14" s="647"/>
      <c r="BO14" s="648">
        <v>2.5</v>
      </c>
      <c r="BP14" s="648"/>
      <c r="BQ14" s="648"/>
      <c r="BR14" s="648"/>
      <c r="BS14" s="654" t="s">
        <v>240</v>
      </c>
      <c r="BT14" s="646"/>
      <c r="BU14" s="646"/>
      <c r="BV14" s="646"/>
      <c r="BW14" s="646"/>
      <c r="BX14" s="646"/>
      <c r="BY14" s="646"/>
      <c r="BZ14" s="646"/>
      <c r="CA14" s="646"/>
      <c r="CB14" s="655"/>
      <c r="CD14" s="660" t="s">
        <v>254</v>
      </c>
      <c r="CE14" s="661"/>
      <c r="CF14" s="661"/>
      <c r="CG14" s="661"/>
      <c r="CH14" s="661"/>
      <c r="CI14" s="661"/>
      <c r="CJ14" s="661"/>
      <c r="CK14" s="661"/>
      <c r="CL14" s="661"/>
      <c r="CM14" s="661"/>
      <c r="CN14" s="661"/>
      <c r="CO14" s="661"/>
      <c r="CP14" s="661"/>
      <c r="CQ14" s="662"/>
      <c r="CR14" s="645">
        <v>2837888</v>
      </c>
      <c r="CS14" s="646"/>
      <c r="CT14" s="646"/>
      <c r="CU14" s="646"/>
      <c r="CV14" s="646"/>
      <c r="CW14" s="646"/>
      <c r="CX14" s="646"/>
      <c r="CY14" s="647"/>
      <c r="CZ14" s="648">
        <v>2.8</v>
      </c>
      <c r="DA14" s="648"/>
      <c r="DB14" s="648"/>
      <c r="DC14" s="648"/>
      <c r="DD14" s="654">
        <v>68234</v>
      </c>
      <c r="DE14" s="646"/>
      <c r="DF14" s="646"/>
      <c r="DG14" s="646"/>
      <c r="DH14" s="646"/>
      <c r="DI14" s="646"/>
      <c r="DJ14" s="646"/>
      <c r="DK14" s="646"/>
      <c r="DL14" s="646"/>
      <c r="DM14" s="646"/>
      <c r="DN14" s="646"/>
      <c r="DO14" s="646"/>
      <c r="DP14" s="647"/>
      <c r="DQ14" s="654">
        <v>2681192</v>
      </c>
      <c r="DR14" s="646"/>
      <c r="DS14" s="646"/>
      <c r="DT14" s="646"/>
      <c r="DU14" s="646"/>
      <c r="DV14" s="646"/>
      <c r="DW14" s="646"/>
      <c r="DX14" s="646"/>
      <c r="DY14" s="646"/>
      <c r="DZ14" s="646"/>
      <c r="EA14" s="646"/>
      <c r="EB14" s="646"/>
      <c r="EC14" s="655"/>
    </row>
    <row r="15" spans="2:143" ht="11.25" customHeight="1" x14ac:dyDescent="0.15">
      <c r="B15" s="642" t="s">
        <v>255</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240</v>
      </c>
      <c r="AA15" s="648"/>
      <c r="AB15" s="648"/>
      <c r="AC15" s="648"/>
      <c r="AD15" s="649" t="s">
        <v>129</v>
      </c>
      <c r="AE15" s="649"/>
      <c r="AF15" s="649"/>
      <c r="AG15" s="649"/>
      <c r="AH15" s="649"/>
      <c r="AI15" s="649"/>
      <c r="AJ15" s="649"/>
      <c r="AK15" s="649"/>
      <c r="AL15" s="650" t="s">
        <v>240</v>
      </c>
      <c r="AM15" s="651"/>
      <c r="AN15" s="651"/>
      <c r="AO15" s="652"/>
      <c r="AP15" s="642" t="s">
        <v>256</v>
      </c>
      <c r="AQ15" s="643"/>
      <c r="AR15" s="643"/>
      <c r="AS15" s="643"/>
      <c r="AT15" s="643"/>
      <c r="AU15" s="643"/>
      <c r="AV15" s="643"/>
      <c r="AW15" s="643"/>
      <c r="AX15" s="643"/>
      <c r="AY15" s="643"/>
      <c r="AZ15" s="643"/>
      <c r="BA15" s="643"/>
      <c r="BB15" s="643"/>
      <c r="BC15" s="643"/>
      <c r="BD15" s="643"/>
      <c r="BE15" s="643"/>
      <c r="BF15" s="644"/>
      <c r="BG15" s="645">
        <v>1241170</v>
      </c>
      <c r="BH15" s="646"/>
      <c r="BI15" s="646"/>
      <c r="BJ15" s="646"/>
      <c r="BK15" s="646"/>
      <c r="BL15" s="646"/>
      <c r="BM15" s="646"/>
      <c r="BN15" s="647"/>
      <c r="BO15" s="648">
        <v>5.2</v>
      </c>
      <c r="BP15" s="648"/>
      <c r="BQ15" s="648"/>
      <c r="BR15" s="648"/>
      <c r="BS15" s="654" t="s">
        <v>240</v>
      </c>
      <c r="BT15" s="646"/>
      <c r="BU15" s="646"/>
      <c r="BV15" s="646"/>
      <c r="BW15" s="646"/>
      <c r="BX15" s="646"/>
      <c r="BY15" s="646"/>
      <c r="BZ15" s="646"/>
      <c r="CA15" s="646"/>
      <c r="CB15" s="655"/>
      <c r="CD15" s="660" t="s">
        <v>257</v>
      </c>
      <c r="CE15" s="661"/>
      <c r="CF15" s="661"/>
      <c r="CG15" s="661"/>
      <c r="CH15" s="661"/>
      <c r="CI15" s="661"/>
      <c r="CJ15" s="661"/>
      <c r="CK15" s="661"/>
      <c r="CL15" s="661"/>
      <c r="CM15" s="661"/>
      <c r="CN15" s="661"/>
      <c r="CO15" s="661"/>
      <c r="CP15" s="661"/>
      <c r="CQ15" s="662"/>
      <c r="CR15" s="645">
        <v>11523077</v>
      </c>
      <c r="CS15" s="646"/>
      <c r="CT15" s="646"/>
      <c r="CU15" s="646"/>
      <c r="CV15" s="646"/>
      <c r="CW15" s="646"/>
      <c r="CX15" s="646"/>
      <c r="CY15" s="647"/>
      <c r="CZ15" s="648">
        <v>11.3</v>
      </c>
      <c r="DA15" s="648"/>
      <c r="DB15" s="648"/>
      <c r="DC15" s="648"/>
      <c r="DD15" s="654">
        <v>4520864</v>
      </c>
      <c r="DE15" s="646"/>
      <c r="DF15" s="646"/>
      <c r="DG15" s="646"/>
      <c r="DH15" s="646"/>
      <c r="DI15" s="646"/>
      <c r="DJ15" s="646"/>
      <c r="DK15" s="646"/>
      <c r="DL15" s="646"/>
      <c r="DM15" s="646"/>
      <c r="DN15" s="646"/>
      <c r="DO15" s="646"/>
      <c r="DP15" s="647"/>
      <c r="DQ15" s="654">
        <v>5829276</v>
      </c>
      <c r="DR15" s="646"/>
      <c r="DS15" s="646"/>
      <c r="DT15" s="646"/>
      <c r="DU15" s="646"/>
      <c r="DV15" s="646"/>
      <c r="DW15" s="646"/>
      <c r="DX15" s="646"/>
      <c r="DY15" s="646"/>
      <c r="DZ15" s="646"/>
      <c r="EA15" s="646"/>
      <c r="EB15" s="646"/>
      <c r="EC15" s="655"/>
    </row>
    <row r="16" spans="2:143" ht="11.25" customHeight="1" x14ac:dyDescent="0.15">
      <c r="B16" s="642" t="s">
        <v>258</v>
      </c>
      <c r="C16" s="643"/>
      <c r="D16" s="643"/>
      <c r="E16" s="643"/>
      <c r="F16" s="643"/>
      <c r="G16" s="643"/>
      <c r="H16" s="643"/>
      <c r="I16" s="643"/>
      <c r="J16" s="643"/>
      <c r="K16" s="643"/>
      <c r="L16" s="643"/>
      <c r="M16" s="643"/>
      <c r="N16" s="643"/>
      <c r="O16" s="643"/>
      <c r="P16" s="643"/>
      <c r="Q16" s="644"/>
      <c r="R16" s="645">
        <v>19110</v>
      </c>
      <c r="S16" s="646"/>
      <c r="T16" s="646"/>
      <c r="U16" s="646"/>
      <c r="V16" s="646"/>
      <c r="W16" s="646"/>
      <c r="X16" s="646"/>
      <c r="Y16" s="647"/>
      <c r="Z16" s="648">
        <v>0</v>
      </c>
      <c r="AA16" s="648"/>
      <c r="AB16" s="648"/>
      <c r="AC16" s="648"/>
      <c r="AD16" s="649">
        <v>19110</v>
      </c>
      <c r="AE16" s="649"/>
      <c r="AF16" s="649"/>
      <c r="AG16" s="649"/>
      <c r="AH16" s="649"/>
      <c r="AI16" s="649"/>
      <c r="AJ16" s="649"/>
      <c r="AK16" s="649"/>
      <c r="AL16" s="650">
        <v>0</v>
      </c>
      <c r="AM16" s="651"/>
      <c r="AN16" s="651"/>
      <c r="AO16" s="652"/>
      <c r="AP16" s="642" t="s">
        <v>259</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240</v>
      </c>
      <c r="BP16" s="648"/>
      <c r="BQ16" s="648"/>
      <c r="BR16" s="648"/>
      <c r="BS16" s="654" t="s">
        <v>129</v>
      </c>
      <c r="BT16" s="646"/>
      <c r="BU16" s="646"/>
      <c r="BV16" s="646"/>
      <c r="BW16" s="646"/>
      <c r="BX16" s="646"/>
      <c r="BY16" s="646"/>
      <c r="BZ16" s="646"/>
      <c r="CA16" s="646"/>
      <c r="CB16" s="655"/>
      <c r="CD16" s="660" t="s">
        <v>260</v>
      </c>
      <c r="CE16" s="661"/>
      <c r="CF16" s="661"/>
      <c r="CG16" s="661"/>
      <c r="CH16" s="661"/>
      <c r="CI16" s="661"/>
      <c r="CJ16" s="661"/>
      <c r="CK16" s="661"/>
      <c r="CL16" s="661"/>
      <c r="CM16" s="661"/>
      <c r="CN16" s="661"/>
      <c r="CO16" s="661"/>
      <c r="CP16" s="661"/>
      <c r="CQ16" s="662"/>
      <c r="CR16" s="645">
        <v>945804</v>
      </c>
      <c r="CS16" s="646"/>
      <c r="CT16" s="646"/>
      <c r="CU16" s="646"/>
      <c r="CV16" s="646"/>
      <c r="CW16" s="646"/>
      <c r="CX16" s="646"/>
      <c r="CY16" s="647"/>
      <c r="CZ16" s="648">
        <v>0.9</v>
      </c>
      <c r="DA16" s="648"/>
      <c r="DB16" s="648"/>
      <c r="DC16" s="648"/>
      <c r="DD16" s="654" t="s">
        <v>240</v>
      </c>
      <c r="DE16" s="646"/>
      <c r="DF16" s="646"/>
      <c r="DG16" s="646"/>
      <c r="DH16" s="646"/>
      <c r="DI16" s="646"/>
      <c r="DJ16" s="646"/>
      <c r="DK16" s="646"/>
      <c r="DL16" s="646"/>
      <c r="DM16" s="646"/>
      <c r="DN16" s="646"/>
      <c r="DO16" s="646"/>
      <c r="DP16" s="647"/>
      <c r="DQ16" s="654">
        <v>14251</v>
      </c>
      <c r="DR16" s="646"/>
      <c r="DS16" s="646"/>
      <c r="DT16" s="646"/>
      <c r="DU16" s="646"/>
      <c r="DV16" s="646"/>
      <c r="DW16" s="646"/>
      <c r="DX16" s="646"/>
      <c r="DY16" s="646"/>
      <c r="DZ16" s="646"/>
      <c r="EA16" s="646"/>
      <c r="EB16" s="646"/>
      <c r="EC16" s="655"/>
    </row>
    <row r="17" spans="2:133" ht="11.25" customHeight="1" x14ac:dyDescent="0.15">
      <c r="B17" s="642" t="s">
        <v>261</v>
      </c>
      <c r="C17" s="643"/>
      <c r="D17" s="643"/>
      <c r="E17" s="643"/>
      <c r="F17" s="643"/>
      <c r="G17" s="643"/>
      <c r="H17" s="643"/>
      <c r="I17" s="643"/>
      <c r="J17" s="643"/>
      <c r="K17" s="643"/>
      <c r="L17" s="643"/>
      <c r="M17" s="643"/>
      <c r="N17" s="643"/>
      <c r="O17" s="643"/>
      <c r="P17" s="643"/>
      <c r="Q17" s="644"/>
      <c r="R17" s="645">
        <v>418374</v>
      </c>
      <c r="S17" s="646"/>
      <c r="T17" s="646"/>
      <c r="U17" s="646"/>
      <c r="V17" s="646"/>
      <c r="W17" s="646"/>
      <c r="X17" s="646"/>
      <c r="Y17" s="647"/>
      <c r="Z17" s="648">
        <v>0.4</v>
      </c>
      <c r="AA17" s="648"/>
      <c r="AB17" s="648"/>
      <c r="AC17" s="648"/>
      <c r="AD17" s="649">
        <v>418374</v>
      </c>
      <c r="AE17" s="649"/>
      <c r="AF17" s="649"/>
      <c r="AG17" s="649"/>
      <c r="AH17" s="649"/>
      <c r="AI17" s="649"/>
      <c r="AJ17" s="649"/>
      <c r="AK17" s="649"/>
      <c r="AL17" s="650">
        <v>0.8</v>
      </c>
      <c r="AM17" s="651"/>
      <c r="AN17" s="651"/>
      <c r="AO17" s="652"/>
      <c r="AP17" s="642" t="s">
        <v>262</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130</v>
      </c>
      <c r="BT17" s="646"/>
      <c r="BU17" s="646"/>
      <c r="BV17" s="646"/>
      <c r="BW17" s="646"/>
      <c r="BX17" s="646"/>
      <c r="BY17" s="646"/>
      <c r="BZ17" s="646"/>
      <c r="CA17" s="646"/>
      <c r="CB17" s="655"/>
      <c r="CD17" s="660" t="s">
        <v>263</v>
      </c>
      <c r="CE17" s="661"/>
      <c r="CF17" s="661"/>
      <c r="CG17" s="661"/>
      <c r="CH17" s="661"/>
      <c r="CI17" s="661"/>
      <c r="CJ17" s="661"/>
      <c r="CK17" s="661"/>
      <c r="CL17" s="661"/>
      <c r="CM17" s="661"/>
      <c r="CN17" s="661"/>
      <c r="CO17" s="661"/>
      <c r="CP17" s="661"/>
      <c r="CQ17" s="662"/>
      <c r="CR17" s="645">
        <v>9605783</v>
      </c>
      <c r="CS17" s="646"/>
      <c r="CT17" s="646"/>
      <c r="CU17" s="646"/>
      <c r="CV17" s="646"/>
      <c r="CW17" s="646"/>
      <c r="CX17" s="646"/>
      <c r="CY17" s="647"/>
      <c r="CZ17" s="648">
        <v>9.4</v>
      </c>
      <c r="DA17" s="648"/>
      <c r="DB17" s="648"/>
      <c r="DC17" s="648"/>
      <c r="DD17" s="654" t="s">
        <v>240</v>
      </c>
      <c r="DE17" s="646"/>
      <c r="DF17" s="646"/>
      <c r="DG17" s="646"/>
      <c r="DH17" s="646"/>
      <c r="DI17" s="646"/>
      <c r="DJ17" s="646"/>
      <c r="DK17" s="646"/>
      <c r="DL17" s="646"/>
      <c r="DM17" s="646"/>
      <c r="DN17" s="646"/>
      <c r="DO17" s="646"/>
      <c r="DP17" s="647"/>
      <c r="DQ17" s="654">
        <v>8927588</v>
      </c>
      <c r="DR17" s="646"/>
      <c r="DS17" s="646"/>
      <c r="DT17" s="646"/>
      <c r="DU17" s="646"/>
      <c r="DV17" s="646"/>
      <c r="DW17" s="646"/>
      <c r="DX17" s="646"/>
      <c r="DY17" s="646"/>
      <c r="DZ17" s="646"/>
      <c r="EA17" s="646"/>
      <c r="EB17" s="646"/>
      <c r="EC17" s="655"/>
    </row>
    <row r="18" spans="2:133" ht="11.25" customHeight="1" x14ac:dyDescent="0.15">
      <c r="B18" s="642" t="s">
        <v>264</v>
      </c>
      <c r="C18" s="643"/>
      <c r="D18" s="643"/>
      <c r="E18" s="643"/>
      <c r="F18" s="643"/>
      <c r="G18" s="643"/>
      <c r="H18" s="643"/>
      <c r="I18" s="643"/>
      <c r="J18" s="643"/>
      <c r="K18" s="643"/>
      <c r="L18" s="643"/>
      <c r="M18" s="643"/>
      <c r="N18" s="643"/>
      <c r="O18" s="643"/>
      <c r="P18" s="643"/>
      <c r="Q18" s="644"/>
      <c r="R18" s="645">
        <v>127842</v>
      </c>
      <c r="S18" s="646"/>
      <c r="T18" s="646"/>
      <c r="U18" s="646"/>
      <c r="V18" s="646"/>
      <c r="W18" s="646"/>
      <c r="X18" s="646"/>
      <c r="Y18" s="647"/>
      <c r="Z18" s="648">
        <v>0.1</v>
      </c>
      <c r="AA18" s="648"/>
      <c r="AB18" s="648"/>
      <c r="AC18" s="648"/>
      <c r="AD18" s="649">
        <v>127842</v>
      </c>
      <c r="AE18" s="649"/>
      <c r="AF18" s="649"/>
      <c r="AG18" s="649"/>
      <c r="AH18" s="649"/>
      <c r="AI18" s="649"/>
      <c r="AJ18" s="649"/>
      <c r="AK18" s="649"/>
      <c r="AL18" s="650">
        <v>0.3</v>
      </c>
      <c r="AM18" s="651"/>
      <c r="AN18" s="651"/>
      <c r="AO18" s="652"/>
      <c r="AP18" s="642" t="s">
        <v>265</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240</v>
      </c>
      <c r="BP18" s="648"/>
      <c r="BQ18" s="648"/>
      <c r="BR18" s="648"/>
      <c r="BS18" s="654" t="s">
        <v>129</v>
      </c>
      <c r="BT18" s="646"/>
      <c r="BU18" s="646"/>
      <c r="BV18" s="646"/>
      <c r="BW18" s="646"/>
      <c r="BX18" s="646"/>
      <c r="BY18" s="646"/>
      <c r="BZ18" s="646"/>
      <c r="CA18" s="646"/>
      <c r="CB18" s="655"/>
      <c r="CD18" s="660" t="s">
        <v>266</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130</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267</v>
      </c>
      <c r="C19" s="643"/>
      <c r="D19" s="643"/>
      <c r="E19" s="643"/>
      <c r="F19" s="643"/>
      <c r="G19" s="643"/>
      <c r="H19" s="643"/>
      <c r="I19" s="643"/>
      <c r="J19" s="643"/>
      <c r="K19" s="643"/>
      <c r="L19" s="643"/>
      <c r="M19" s="643"/>
      <c r="N19" s="643"/>
      <c r="O19" s="643"/>
      <c r="P19" s="643"/>
      <c r="Q19" s="644"/>
      <c r="R19" s="645">
        <v>11078</v>
      </c>
      <c r="S19" s="646"/>
      <c r="T19" s="646"/>
      <c r="U19" s="646"/>
      <c r="V19" s="646"/>
      <c r="W19" s="646"/>
      <c r="X19" s="646"/>
      <c r="Y19" s="647"/>
      <c r="Z19" s="648">
        <v>0</v>
      </c>
      <c r="AA19" s="648"/>
      <c r="AB19" s="648"/>
      <c r="AC19" s="648"/>
      <c r="AD19" s="649">
        <v>11078</v>
      </c>
      <c r="AE19" s="649"/>
      <c r="AF19" s="649"/>
      <c r="AG19" s="649"/>
      <c r="AH19" s="649"/>
      <c r="AI19" s="649"/>
      <c r="AJ19" s="649"/>
      <c r="AK19" s="649"/>
      <c r="AL19" s="650">
        <v>0</v>
      </c>
      <c r="AM19" s="651"/>
      <c r="AN19" s="651"/>
      <c r="AO19" s="652"/>
      <c r="AP19" s="642" t="s">
        <v>268</v>
      </c>
      <c r="AQ19" s="643"/>
      <c r="AR19" s="643"/>
      <c r="AS19" s="643"/>
      <c r="AT19" s="643"/>
      <c r="AU19" s="643"/>
      <c r="AV19" s="643"/>
      <c r="AW19" s="643"/>
      <c r="AX19" s="643"/>
      <c r="AY19" s="643"/>
      <c r="AZ19" s="643"/>
      <c r="BA19" s="643"/>
      <c r="BB19" s="643"/>
      <c r="BC19" s="643"/>
      <c r="BD19" s="643"/>
      <c r="BE19" s="643"/>
      <c r="BF19" s="644"/>
      <c r="BG19" s="645">
        <v>556824</v>
      </c>
      <c r="BH19" s="646"/>
      <c r="BI19" s="646"/>
      <c r="BJ19" s="646"/>
      <c r="BK19" s="646"/>
      <c r="BL19" s="646"/>
      <c r="BM19" s="646"/>
      <c r="BN19" s="647"/>
      <c r="BO19" s="648">
        <v>2.2999999999999998</v>
      </c>
      <c r="BP19" s="648"/>
      <c r="BQ19" s="648"/>
      <c r="BR19" s="648"/>
      <c r="BS19" s="654" t="s">
        <v>129</v>
      </c>
      <c r="BT19" s="646"/>
      <c r="BU19" s="646"/>
      <c r="BV19" s="646"/>
      <c r="BW19" s="646"/>
      <c r="BX19" s="646"/>
      <c r="BY19" s="646"/>
      <c r="BZ19" s="646"/>
      <c r="CA19" s="646"/>
      <c r="CB19" s="655"/>
      <c r="CD19" s="660" t="s">
        <v>269</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240</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270</v>
      </c>
      <c r="C20" s="643"/>
      <c r="D20" s="643"/>
      <c r="E20" s="643"/>
      <c r="F20" s="643"/>
      <c r="G20" s="643"/>
      <c r="H20" s="643"/>
      <c r="I20" s="643"/>
      <c r="J20" s="643"/>
      <c r="K20" s="643"/>
      <c r="L20" s="643"/>
      <c r="M20" s="643"/>
      <c r="N20" s="643"/>
      <c r="O20" s="643"/>
      <c r="P20" s="643"/>
      <c r="Q20" s="644"/>
      <c r="R20" s="645">
        <v>4460</v>
      </c>
      <c r="S20" s="646"/>
      <c r="T20" s="646"/>
      <c r="U20" s="646"/>
      <c r="V20" s="646"/>
      <c r="W20" s="646"/>
      <c r="X20" s="646"/>
      <c r="Y20" s="647"/>
      <c r="Z20" s="648">
        <v>0</v>
      </c>
      <c r="AA20" s="648"/>
      <c r="AB20" s="648"/>
      <c r="AC20" s="648"/>
      <c r="AD20" s="649">
        <v>4460</v>
      </c>
      <c r="AE20" s="649"/>
      <c r="AF20" s="649"/>
      <c r="AG20" s="649"/>
      <c r="AH20" s="649"/>
      <c r="AI20" s="649"/>
      <c r="AJ20" s="649"/>
      <c r="AK20" s="649"/>
      <c r="AL20" s="650">
        <v>0</v>
      </c>
      <c r="AM20" s="651"/>
      <c r="AN20" s="651"/>
      <c r="AO20" s="652"/>
      <c r="AP20" s="642" t="s">
        <v>271</v>
      </c>
      <c r="AQ20" s="643"/>
      <c r="AR20" s="643"/>
      <c r="AS20" s="643"/>
      <c r="AT20" s="643"/>
      <c r="AU20" s="643"/>
      <c r="AV20" s="643"/>
      <c r="AW20" s="643"/>
      <c r="AX20" s="643"/>
      <c r="AY20" s="643"/>
      <c r="AZ20" s="643"/>
      <c r="BA20" s="643"/>
      <c r="BB20" s="643"/>
      <c r="BC20" s="643"/>
      <c r="BD20" s="643"/>
      <c r="BE20" s="643"/>
      <c r="BF20" s="644"/>
      <c r="BG20" s="645">
        <v>556824</v>
      </c>
      <c r="BH20" s="646"/>
      <c r="BI20" s="646"/>
      <c r="BJ20" s="646"/>
      <c r="BK20" s="646"/>
      <c r="BL20" s="646"/>
      <c r="BM20" s="646"/>
      <c r="BN20" s="647"/>
      <c r="BO20" s="648">
        <v>2.2999999999999998</v>
      </c>
      <c r="BP20" s="648"/>
      <c r="BQ20" s="648"/>
      <c r="BR20" s="648"/>
      <c r="BS20" s="654" t="s">
        <v>240</v>
      </c>
      <c r="BT20" s="646"/>
      <c r="BU20" s="646"/>
      <c r="BV20" s="646"/>
      <c r="BW20" s="646"/>
      <c r="BX20" s="646"/>
      <c r="BY20" s="646"/>
      <c r="BZ20" s="646"/>
      <c r="CA20" s="646"/>
      <c r="CB20" s="655"/>
      <c r="CD20" s="660" t="s">
        <v>272</v>
      </c>
      <c r="CE20" s="661"/>
      <c r="CF20" s="661"/>
      <c r="CG20" s="661"/>
      <c r="CH20" s="661"/>
      <c r="CI20" s="661"/>
      <c r="CJ20" s="661"/>
      <c r="CK20" s="661"/>
      <c r="CL20" s="661"/>
      <c r="CM20" s="661"/>
      <c r="CN20" s="661"/>
      <c r="CO20" s="661"/>
      <c r="CP20" s="661"/>
      <c r="CQ20" s="662"/>
      <c r="CR20" s="645">
        <v>102166213</v>
      </c>
      <c r="CS20" s="646"/>
      <c r="CT20" s="646"/>
      <c r="CU20" s="646"/>
      <c r="CV20" s="646"/>
      <c r="CW20" s="646"/>
      <c r="CX20" s="646"/>
      <c r="CY20" s="647"/>
      <c r="CZ20" s="648">
        <v>100</v>
      </c>
      <c r="DA20" s="648"/>
      <c r="DB20" s="648"/>
      <c r="DC20" s="648"/>
      <c r="DD20" s="654">
        <v>14877930</v>
      </c>
      <c r="DE20" s="646"/>
      <c r="DF20" s="646"/>
      <c r="DG20" s="646"/>
      <c r="DH20" s="646"/>
      <c r="DI20" s="646"/>
      <c r="DJ20" s="646"/>
      <c r="DK20" s="646"/>
      <c r="DL20" s="646"/>
      <c r="DM20" s="646"/>
      <c r="DN20" s="646"/>
      <c r="DO20" s="646"/>
      <c r="DP20" s="647"/>
      <c r="DQ20" s="654">
        <v>55562046</v>
      </c>
      <c r="DR20" s="646"/>
      <c r="DS20" s="646"/>
      <c r="DT20" s="646"/>
      <c r="DU20" s="646"/>
      <c r="DV20" s="646"/>
      <c r="DW20" s="646"/>
      <c r="DX20" s="646"/>
      <c r="DY20" s="646"/>
      <c r="DZ20" s="646"/>
      <c r="EA20" s="646"/>
      <c r="EB20" s="646"/>
      <c r="EC20" s="655"/>
    </row>
    <row r="21" spans="2:133" ht="11.25" customHeight="1" x14ac:dyDescent="0.15">
      <c r="B21" s="642" t="s">
        <v>273</v>
      </c>
      <c r="C21" s="643"/>
      <c r="D21" s="643"/>
      <c r="E21" s="643"/>
      <c r="F21" s="643"/>
      <c r="G21" s="643"/>
      <c r="H21" s="643"/>
      <c r="I21" s="643"/>
      <c r="J21" s="643"/>
      <c r="K21" s="643"/>
      <c r="L21" s="643"/>
      <c r="M21" s="643"/>
      <c r="N21" s="643"/>
      <c r="O21" s="643"/>
      <c r="P21" s="643"/>
      <c r="Q21" s="644"/>
      <c r="R21" s="645">
        <v>274994</v>
      </c>
      <c r="S21" s="646"/>
      <c r="T21" s="646"/>
      <c r="U21" s="646"/>
      <c r="V21" s="646"/>
      <c r="W21" s="646"/>
      <c r="X21" s="646"/>
      <c r="Y21" s="647"/>
      <c r="Z21" s="648">
        <v>0.3</v>
      </c>
      <c r="AA21" s="648"/>
      <c r="AB21" s="648"/>
      <c r="AC21" s="648"/>
      <c r="AD21" s="649">
        <v>274994</v>
      </c>
      <c r="AE21" s="649"/>
      <c r="AF21" s="649"/>
      <c r="AG21" s="649"/>
      <c r="AH21" s="649"/>
      <c r="AI21" s="649"/>
      <c r="AJ21" s="649"/>
      <c r="AK21" s="649"/>
      <c r="AL21" s="650">
        <v>0.6</v>
      </c>
      <c r="AM21" s="651"/>
      <c r="AN21" s="651"/>
      <c r="AO21" s="652"/>
      <c r="AP21" s="664" t="s">
        <v>274</v>
      </c>
      <c r="AQ21" s="665"/>
      <c r="AR21" s="665"/>
      <c r="AS21" s="665"/>
      <c r="AT21" s="665"/>
      <c r="AU21" s="665"/>
      <c r="AV21" s="665"/>
      <c r="AW21" s="665"/>
      <c r="AX21" s="665"/>
      <c r="AY21" s="665"/>
      <c r="AZ21" s="665"/>
      <c r="BA21" s="665"/>
      <c r="BB21" s="665"/>
      <c r="BC21" s="665"/>
      <c r="BD21" s="665"/>
      <c r="BE21" s="665"/>
      <c r="BF21" s="666"/>
      <c r="BG21" s="645">
        <v>21294</v>
      </c>
      <c r="BH21" s="646"/>
      <c r="BI21" s="646"/>
      <c r="BJ21" s="646"/>
      <c r="BK21" s="646"/>
      <c r="BL21" s="646"/>
      <c r="BM21" s="646"/>
      <c r="BN21" s="647"/>
      <c r="BO21" s="648">
        <v>0.1</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275</v>
      </c>
      <c r="C22" s="643"/>
      <c r="D22" s="643"/>
      <c r="E22" s="643"/>
      <c r="F22" s="643"/>
      <c r="G22" s="643"/>
      <c r="H22" s="643"/>
      <c r="I22" s="643"/>
      <c r="J22" s="643"/>
      <c r="K22" s="643"/>
      <c r="L22" s="643"/>
      <c r="M22" s="643"/>
      <c r="N22" s="643"/>
      <c r="O22" s="643"/>
      <c r="P22" s="643"/>
      <c r="Q22" s="644"/>
      <c r="R22" s="645">
        <v>23411882</v>
      </c>
      <c r="S22" s="646"/>
      <c r="T22" s="646"/>
      <c r="U22" s="646"/>
      <c r="V22" s="646"/>
      <c r="W22" s="646"/>
      <c r="X22" s="646"/>
      <c r="Y22" s="647"/>
      <c r="Z22" s="648">
        <v>22.4</v>
      </c>
      <c r="AA22" s="648"/>
      <c r="AB22" s="648"/>
      <c r="AC22" s="648"/>
      <c r="AD22" s="649">
        <v>21165844</v>
      </c>
      <c r="AE22" s="649"/>
      <c r="AF22" s="649"/>
      <c r="AG22" s="649"/>
      <c r="AH22" s="649"/>
      <c r="AI22" s="649"/>
      <c r="AJ22" s="649"/>
      <c r="AK22" s="649"/>
      <c r="AL22" s="650">
        <v>42.9</v>
      </c>
      <c r="AM22" s="651"/>
      <c r="AN22" s="651"/>
      <c r="AO22" s="652"/>
      <c r="AP22" s="664" t="s">
        <v>276</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240</v>
      </c>
      <c r="BP22" s="648"/>
      <c r="BQ22" s="648"/>
      <c r="BR22" s="648"/>
      <c r="BS22" s="654" t="s">
        <v>240</v>
      </c>
      <c r="BT22" s="646"/>
      <c r="BU22" s="646"/>
      <c r="BV22" s="646"/>
      <c r="BW22" s="646"/>
      <c r="BX22" s="646"/>
      <c r="BY22" s="646"/>
      <c r="BZ22" s="646"/>
      <c r="CA22" s="646"/>
      <c r="CB22" s="655"/>
      <c r="CD22" s="627" t="s">
        <v>277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278</v>
      </c>
      <c r="C23" s="643"/>
      <c r="D23" s="643"/>
      <c r="E23" s="643"/>
      <c r="F23" s="643"/>
      <c r="G23" s="643"/>
      <c r="H23" s="643"/>
      <c r="I23" s="643"/>
      <c r="J23" s="643"/>
      <c r="K23" s="643"/>
      <c r="L23" s="643"/>
      <c r="M23" s="643"/>
      <c r="N23" s="643"/>
      <c r="O23" s="643"/>
      <c r="P23" s="643"/>
      <c r="Q23" s="644"/>
      <c r="R23" s="645">
        <v>21165844</v>
      </c>
      <c r="S23" s="646"/>
      <c r="T23" s="646"/>
      <c r="U23" s="646"/>
      <c r="V23" s="646"/>
      <c r="W23" s="646"/>
      <c r="X23" s="646"/>
      <c r="Y23" s="647"/>
      <c r="Z23" s="648">
        <v>20.3</v>
      </c>
      <c r="AA23" s="648"/>
      <c r="AB23" s="648"/>
      <c r="AC23" s="648"/>
      <c r="AD23" s="649">
        <v>21165844</v>
      </c>
      <c r="AE23" s="649"/>
      <c r="AF23" s="649"/>
      <c r="AG23" s="649"/>
      <c r="AH23" s="649"/>
      <c r="AI23" s="649"/>
      <c r="AJ23" s="649"/>
      <c r="AK23" s="649"/>
      <c r="AL23" s="650">
        <v>42.9</v>
      </c>
      <c r="AM23" s="651"/>
      <c r="AN23" s="651"/>
      <c r="AO23" s="652"/>
      <c r="AP23" s="664" t="s">
        <v>279</v>
      </c>
      <c r="AQ23" s="665"/>
      <c r="AR23" s="665"/>
      <c r="AS23" s="665"/>
      <c r="AT23" s="665"/>
      <c r="AU23" s="665"/>
      <c r="AV23" s="665"/>
      <c r="AW23" s="665"/>
      <c r="AX23" s="665"/>
      <c r="AY23" s="665"/>
      <c r="AZ23" s="665"/>
      <c r="BA23" s="665"/>
      <c r="BB23" s="665"/>
      <c r="BC23" s="665"/>
      <c r="BD23" s="665"/>
      <c r="BE23" s="665"/>
      <c r="BF23" s="666"/>
      <c r="BG23" s="645">
        <v>535530</v>
      </c>
      <c r="BH23" s="646"/>
      <c r="BI23" s="646"/>
      <c r="BJ23" s="646"/>
      <c r="BK23" s="646"/>
      <c r="BL23" s="646"/>
      <c r="BM23" s="646"/>
      <c r="BN23" s="647"/>
      <c r="BO23" s="648">
        <v>2.2000000000000002</v>
      </c>
      <c r="BP23" s="648"/>
      <c r="BQ23" s="648"/>
      <c r="BR23" s="648"/>
      <c r="BS23" s="654" t="s">
        <v>240</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280</v>
      </c>
      <c r="CS23" s="628"/>
      <c r="CT23" s="628"/>
      <c r="CU23" s="628"/>
      <c r="CV23" s="628"/>
      <c r="CW23" s="628"/>
      <c r="CX23" s="628"/>
      <c r="CY23" s="629"/>
      <c r="CZ23" s="627" t="s">
        <v>281</v>
      </c>
      <c r="DA23" s="628"/>
      <c r="DB23" s="628"/>
      <c r="DC23" s="629"/>
      <c r="DD23" s="627" t="s">
        <v>282</v>
      </c>
      <c r="DE23" s="628"/>
      <c r="DF23" s="628"/>
      <c r="DG23" s="628"/>
      <c r="DH23" s="628"/>
      <c r="DI23" s="628"/>
      <c r="DJ23" s="628"/>
      <c r="DK23" s="629"/>
      <c r="DL23" s="676" t="s">
        <v>283</v>
      </c>
      <c r="DM23" s="677"/>
      <c r="DN23" s="677"/>
      <c r="DO23" s="677"/>
      <c r="DP23" s="677"/>
      <c r="DQ23" s="677"/>
      <c r="DR23" s="677"/>
      <c r="DS23" s="677"/>
      <c r="DT23" s="677"/>
      <c r="DU23" s="677"/>
      <c r="DV23" s="678"/>
      <c r="DW23" s="627" t="s">
        <v>284</v>
      </c>
      <c r="DX23" s="628"/>
      <c r="DY23" s="628"/>
      <c r="DZ23" s="628"/>
      <c r="EA23" s="628"/>
      <c r="EB23" s="628"/>
      <c r="EC23" s="629"/>
    </row>
    <row r="24" spans="2:133" ht="11.25" customHeight="1" x14ac:dyDescent="0.15">
      <c r="B24" s="642" t="s">
        <v>285</v>
      </c>
      <c r="C24" s="643"/>
      <c r="D24" s="643"/>
      <c r="E24" s="643"/>
      <c r="F24" s="643"/>
      <c r="G24" s="643"/>
      <c r="H24" s="643"/>
      <c r="I24" s="643"/>
      <c r="J24" s="643"/>
      <c r="K24" s="643"/>
      <c r="L24" s="643"/>
      <c r="M24" s="643"/>
      <c r="N24" s="643"/>
      <c r="O24" s="643"/>
      <c r="P24" s="643"/>
      <c r="Q24" s="644"/>
      <c r="R24" s="645">
        <v>2246038</v>
      </c>
      <c r="S24" s="646"/>
      <c r="T24" s="646"/>
      <c r="U24" s="646"/>
      <c r="V24" s="646"/>
      <c r="W24" s="646"/>
      <c r="X24" s="646"/>
      <c r="Y24" s="647"/>
      <c r="Z24" s="648">
        <v>2.2000000000000002</v>
      </c>
      <c r="AA24" s="648"/>
      <c r="AB24" s="648"/>
      <c r="AC24" s="648"/>
      <c r="AD24" s="649" t="s">
        <v>240</v>
      </c>
      <c r="AE24" s="649"/>
      <c r="AF24" s="649"/>
      <c r="AG24" s="649"/>
      <c r="AH24" s="649"/>
      <c r="AI24" s="649"/>
      <c r="AJ24" s="649"/>
      <c r="AK24" s="649"/>
      <c r="AL24" s="650" t="s">
        <v>129</v>
      </c>
      <c r="AM24" s="651"/>
      <c r="AN24" s="651"/>
      <c r="AO24" s="652"/>
      <c r="AP24" s="664" t="s">
        <v>286</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240</v>
      </c>
      <c r="BP24" s="648"/>
      <c r="BQ24" s="648"/>
      <c r="BR24" s="648"/>
      <c r="BS24" s="654" t="s">
        <v>240</v>
      </c>
      <c r="BT24" s="646"/>
      <c r="BU24" s="646"/>
      <c r="BV24" s="646"/>
      <c r="BW24" s="646"/>
      <c r="BX24" s="646"/>
      <c r="BY24" s="646"/>
      <c r="BZ24" s="646"/>
      <c r="CA24" s="646"/>
      <c r="CB24" s="655"/>
      <c r="CD24" s="656" t="s">
        <v>287</v>
      </c>
      <c r="CE24" s="657"/>
      <c r="CF24" s="657"/>
      <c r="CG24" s="657"/>
      <c r="CH24" s="657"/>
      <c r="CI24" s="657"/>
      <c r="CJ24" s="657"/>
      <c r="CK24" s="657"/>
      <c r="CL24" s="657"/>
      <c r="CM24" s="657"/>
      <c r="CN24" s="657"/>
      <c r="CO24" s="657"/>
      <c r="CP24" s="657"/>
      <c r="CQ24" s="658"/>
      <c r="CR24" s="634">
        <v>41841446</v>
      </c>
      <c r="CS24" s="635"/>
      <c r="CT24" s="635"/>
      <c r="CU24" s="635"/>
      <c r="CV24" s="635"/>
      <c r="CW24" s="635"/>
      <c r="CX24" s="635"/>
      <c r="CY24" s="636"/>
      <c r="CZ24" s="639">
        <v>41</v>
      </c>
      <c r="DA24" s="640"/>
      <c r="DB24" s="640"/>
      <c r="DC24" s="659"/>
      <c r="DD24" s="684">
        <v>25259524</v>
      </c>
      <c r="DE24" s="635"/>
      <c r="DF24" s="635"/>
      <c r="DG24" s="635"/>
      <c r="DH24" s="635"/>
      <c r="DI24" s="635"/>
      <c r="DJ24" s="635"/>
      <c r="DK24" s="636"/>
      <c r="DL24" s="684">
        <v>24952076</v>
      </c>
      <c r="DM24" s="635"/>
      <c r="DN24" s="635"/>
      <c r="DO24" s="635"/>
      <c r="DP24" s="635"/>
      <c r="DQ24" s="635"/>
      <c r="DR24" s="635"/>
      <c r="DS24" s="635"/>
      <c r="DT24" s="635"/>
      <c r="DU24" s="635"/>
      <c r="DV24" s="636"/>
      <c r="DW24" s="639">
        <v>48</v>
      </c>
      <c r="DX24" s="640"/>
      <c r="DY24" s="640"/>
      <c r="DZ24" s="640"/>
      <c r="EA24" s="640"/>
      <c r="EB24" s="640"/>
      <c r="EC24" s="641"/>
    </row>
    <row r="25" spans="2:133" ht="11.25" customHeight="1" x14ac:dyDescent="0.15">
      <c r="B25" s="642" t="s">
        <v>288</v>
      </c>
      <c r="C25" s="643"/>
      <c r="D25" s="643"/>
      <c r="E25" s="643"/>
      <c r="F25" s="643"/>
      <c r="G25" s="643"/>
      <c r="H25" s="643"/>
      <c r="I25" s="643"/>
      <c r="J25" s="643"/>
      <c r="K25" s="643"/>
      <c r="L25" s="643"/>
      <c r="M25" s="643"/>
      <c r="N25" s="643"/>
      <c r="O25" s="643"/>
      <c r="P25" s="643"/>
      <c r="Q25" s="644"/>
      <c r="R25" s="645" t="s">
        <v>240</v>
      </c>
      <c r="S25" s="646"/>
      <c r="T25" s="646"/>
      <c r="U25" s="646"/>
      <c r="V25" s="646"/>
      <c r="W25" s="646"/>
      <c r="X25" s="646"/>
      <c r="Y25" s="647"/>
      <c r="Z25" s="648" t="s">
        <v>129</v>
      </c>
      <c r="AA25" s="648"/>
      <c r="AB25" s="648"/>
      <c r="AC25" s="648"/>
      <c r="AD25" s="649" t="s">
        <v>130</v>
      </c>
      <c r="AE25" s="649"/>
      <c r="AF25" s="649"/>
      <c r="AG25" s="649"/>
      <c r="AH25" s="649"/>
      <c r="AI25" s="649"/>
      <c r="AJ25" s="649"/>
      <c r="AK25" s="649"/>
      <c r="AL25" s="650" t="s">
        <v>240</v>
      </c>
      <c r="AM25" s="651"/>
      <c r="AN25" s="651"/>
      <c r="AO25" s="652"/>
      <c r="AP25" s="664" t="s">
        <v>289</v>
      </c>
      <c r="AQ25" s="665"/>
      <c r="AR25" s="665"/>
      <c r="AS25" s="665"/>
      <c r="AT25" s="665"/>
      <c r="AU25" s="665"/>
      <c r="AV25" s="665"/>
      <c r="AW25" s="665"/>
      <c r="AX25" s="665"/>
      <c r="AY25" s="665"/>
      <c r="AZ25" s="665"/>
      <c r="BA25" s="665"/>
      <c r="BB25" s="665"/>
      <c r="BC25" s="665"/>
      <c r="BD25" s="665"/>
      <c r="BE25" s="665"/>
      <c r="BF25" s="666"/>
      <c r="BG25" s="645" t="s">
        <v>240</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290</v>
      </c>
      <c r="CE25" s="661"/>
      <c r="CF25" s="661"/>
      <c r="CG25" s="661"/>
      <c r="CH25" s="661"/>
      <c r="CI25" s="661"/>
      <c r="CJ25" s="661"/>
      <c r="CK25" s="661"/>
      <c r="CL25" s="661"/>
      <c r="CM25" s="661"/>
      <c r="CN25" s="661"/>
      <c r="CO25" s="661"/>
      <c r="CP25" s="661"/>
      <c r="CQ25" s="662"/>
      <c r="CR25" s="645">
        <v>12306233</v>
      </c>
      <c r="CS25" s="681"/>
      <c r="CT25" s="681"/>
      <c r="CU25" s="681"/>
      <c r="CV25" s="681"/>
      <c r="CW25" s="681"/>
      <c r="CX25" s="681"/>
      <c r="CY25" s="682"/>
      <c r="CZ25" s="650">
        <v>12</v>
      </c>
      <c r="DA25" s="679"/>
      <c r="DB25" s="679"/>
      <c r="DC25" s="683"/>
      <c r="DD25" s="654">
        <v>10625051</v>
      </c>
      <c r="DE25" s="681"/>
      <c r="DF25" s="681"/>
      <c r="DG25" s="681"/>
      <c r="DH25" s="681"/>
      <c r="DI25" s="681"/>
      <c r="DJ25" s="681"/>
      <c r="DK25" s="682"/>
      <c r="DL25" s="654">
        <v>10368635</v>
      </c>
      <c r="DM25" s="681"/>
      <c r="DN25" s="681"/>
      <c r="DO25" s="681"/>
      <c r="DP25" s="681"/>
      <c r="DQ25" s="681"/>
      <c r="DR25" s="681"/>
      <c r="DS25" s="681"/>
      <c r="DT25" s="681"/>
      <c r="DU25" s="681"/>
      <c r="DV25" s="682"/>
      <c r="DW25" s="650">
        <v>19.899999999999999</v>
      </c>
      <c r="DX25" s="679"/>
      <c r="DY25" s="679"/>
      <c r="DZ25" s="679"/>
      <c r="EA25" s="679"/>
      <c r="EB25" s="679"/>
      <c r="EC25" s="680"/>
    </row>
    <row r="26" spans="2:133" ht="11.25" customHeight="1" x14ac:dyDescent="0.15">
      <c r="B26" s="642" t="s">
        <v>291</v>
      </c>
      <c r="C26" s="643"/>
      <c r="D26" s="643"/>
      <c r="E26" s="643"/>
      <c r="F26" s="643"/>
      <c r="G26" s="643"/>
      <c r="H26" s="643"/>
      <c r="I26" s="643"/>
      <c r="J26" s="643"/>
      <c r="K26" s="643"/>
      <c r="L26" s="643"/>
      <c r="M26" s="643"/>
      <c r="N26" s="643"/>
      <c r="O26" s="643"/>
      <c r="P26" s="643"/>
      <c r="Q26" s="644"/>
      <c r="R26" s="645">
        <v>52104242</v>
      </c>
      <c r="S26" s="646"/>
      <c r="T26" s="646"/>
      <c r="U26" s="646"/>
      <c r="V26" s="646"/>
      <c r="W26" s="646"/>
      <c r="X26" s="646"/>
      <c r="Y26" s="647"/>
      <c r="Z26" s="648">
        <v>49.9</v>
      </c>
      <c r="AA26" s="648"/>
      <c r="AB26" s="648"/>
      <c r="AC26" s="648"/>
      <c r="AD26" s="649">
        <v>49322674</v>
      </c>
      <c r="AE26" s="649"/>
      <c r="AF26" s="649"/>
      <c r="AG26" s="649"/>
      <c r="AH26" s="649"/>
      <c r="AI26" s="649"/>
      <c r="AJ26" s="649"/>
      <c r="AK26" s="649"/>
      <c r="AL26" s="650">
        <v>99.9</v>
      </c>
      <c r="AM26" s="651"/>
      <c r="AN26" s="651"/>
      <c r="AO26" s="652"/>
      <c r="AP26" s="664" t="s">
        <v>292</v>
      </c>
      <c r="AQ26" s="694"/>
      <c r="AR26" s="694"/>
      <c r="AS26" s="694"/>
      <c r="AT26" s="694"/>
      <c r="AU26" s="694"/>
      <c r="AV26" s="694"/>
      <c r="AW26" s="694"/>
      <c r="AX26" s="694"/>
      <c r="AY26" s="694"/>
      <c r="AZ26" s="694"/>
      <c r="BA26" s="694"/>
      <c r="BB26" s="694"/>
      <c r="BC26" s="694"/>
      <c r="BD26" s="694"/>
      <c r="BE26" s="694"/>
      <c r="BF26" s="666"/>
      <c r="BG26" s="645" t="s">
        <v>129</v>
      </c>
      <c r="BH26" s="646"/>
      <c r="BI26" s="646"/>
      <c r="BJ26" s="646"/>
      <c r="BK26" s="646"/>
      <c r="BL26" s="646"/>
      <c r="BM26" s="646"/>
      <c r="BN26" s="647"/>
      <c r="BO26" s="648" t="s">
        <v>130</v>
      </c>
      <c r="BP26" s="648"/>
      <c r="BQ26" s="648"/>
      <c r="BR26" s="648"/>
      <c r="BS26" s="654" t="s">
        <v>129</v>
      </c>
      <c r="BT26" s="646"/>
      <c r="BU26" s="646"/>
      <c r="BV26" s="646"/>
      <c r="BW26" s="646"/>
      <c r="BX26" s="646"/>
      <c r="BY26" s="646"/>
      <c r="BZ26" s="646"/>
      <c r="CA26" s="646"/>
      <c r="CB26" s="655"/>
      <c r="CD26" s="660" t="s">
        <v>293</v>
      </c>
      <c r="CE26" s="661"/>
      <c r="CF26" s="661"/>
      <c r="CG26" s="661"/>
      <c r="CH26" s="661"/>
      <c r="CI26" s="661"/>
      <c r="CJ26" s="661"/>
      <c r="CK26" s="661"/>
      <c r="CL26" s="661"/>
      <c r="CM26" s="661"/>
      <c r="CN26" s="661"/>
      <c r="CO26" s="661"/>
      <c r="CP26" s="661"/>
      <c r="CQ26" s="662"/>
      <c r="CR26" s="645">
        <v>7674591</v>
      </c>
      <c r="CS26" s="646"/>
      <c r="CT26" s="646"/>
      <c r="CU26" s="646"/>
      <c r="CV26" s="646"/>
      <c r="CW26" s="646"/>
      <c r="CX26" s="646"/>
      <c r="CY26" s="647"/>
      <c r="CZ26" s="650">
        <v>7.5</v>
      </c>
      <c r="DA26" s="679"/>
      <c r="DB26" s="679"/>
      <c r="DC26" s="683"/>
      <c r="DD26" s="654">
        <v>6791374</v>
      </c>
      <c r="DE26" s="646"/>
      <c r="DF26" s="646"/>
      <c r="DG26" s="646"/>
      <c r="DH26" s="646"/>
      <c r="DI26" s="646"/>
      <c r="DJ26" s="646"/>
      <c r="DK26" s="647"/>
      <c r="DL26" s="654" t="s">
        <v>129</v>
      </c>
      <c r="DM26" s="646"/>
      <c r="DN26" s="646"/>
      <c r="DO26" s="646"/>
      <c r="DP26" s="646"/>
      <c r="DQ26" s="646"/>
      <c r="DR26" s="646"/>
      <c r="DS26" s="646"/>
      <c r="DT26" s="646"/>
      <c r="DU26" s="646"/>
      <c r="DV26" s="647"/>
      <c r="DW26" s="650" t="s">
        <v>129</v>
      </c>
      <c r="DX26" s="679"/>
      <c r="DY26" s="679"/>
      <c r="DZ26" s="679"/>
      <c r="EA26" s="679"/>
      <c r="EB26" s="679"/>
      <c r="EC26" s="680"/>
    </row>
    <row r="27" spans="2:133" ht="11.25" customHeight="1" x14ac:dyDescent="0.15">
      <c r="B27" s="642" t="s">
        <v>294</v>
      </c>
      <c r="C27" s="643"/>
      <c r="D27" s="643"/>
      <c r="E27" s="643"/>
      <c r="F27" s="643"/>
      <c r="G27" s="643"/>
      <c r="H27" s="643"/>
      <c r="I27" s="643"/>
      <c r="J27" s="643"/>
      <c r="K27" s="643"/>
      <c r="L27" s="643"/>
      <c r="M27" s="643"/>
      <c r="N27" s="643"/>
      <c r="O27" s="643"/>
      <c r="P27" s="643"/>
      <c r="Q27" s="644"/>
      <c r="R27" s="645">
        <v>20524</v>
      </c>
      <c r="S27" s="646"/>
      <c r="T27" s="646"/>
      <c r="U27" s="646"/>
      <c r="V27" s="646"/>
      <c r="W27" s="646"/>
      <c r="X27" s="646"/>
      <c r="Y27" s="647"/>
      <c r="Z27" s="648">
        <v>0</v>
      </c>
      <c r="AA27" s="648"/>
      <c r="AB27" s="648"/>
      <c r="AC27" s="648"/>
      <c r="AD27" s="649">
        <v>20524</v>
      </c>
      <c r="AE27" s="649"/>
      <c r="AF27" s="649"/>
      <c r="AG27" s="649"/>
      <c r="AH27" s="649"/>
      <c r="AI27" s="649"/>
      <c r="AJ27" s="649"/>
      <c r="AK27" s="649"/>
      <c r="AL27" s="650">
        <v>0</v>
      </c>
      <c r="AM27" s="651"/>
      <c r="AN27" s="651"/>
      <c r="AO27" s="652"/>
      <c r="AP27" s="642" t="s">
        <v>295</v>
      </c>
      <c r="AQ27" s="643"/>
      <c r="AR27" s="643"/>
      <c r="AS27" s="643"/>
      <c r="AT27" s="643"/>
      <c r="AU27" s="643"/>
      <c r="AV27" s="643"/>
      <c r="AW27" s="643"/>
      <c r="AX27" s="643"/>
      <c r="AY27" s="643"/>
      <c r="AZ27" s="643"/>
      <c r="BA27" s="643"/>
      <c r="BB27" s="643"/>
      <c r="BC27" s="643"/>
      <c r="BD27" s="643"/>
      <c r="BE27" s="643"/>
      <c r="BF27" s="644"/>
      <c r="BG27" s="645">
        <v>23873499</v>
      </c>
      <c r="BH27" s="646"/>
      <c r="BI27" s="646"/>
      <c r="BJ27" s="646"/>
      <c r="BK27" s="646"/>
      <c r="BL27" s="646"/>
      <c r="BM27" s="646"/>
      <c r="BN27" s="647"/>
      <c r="BO27" s="648">
        <v>100</v>
      </c>
      <c r="BP27" s="648"/>
      <c r="BQ27" s="648"/>
      <c r="BR27" s="648"/>
      <c r="BS27" s="654">
        <v>1118351</v>
      </c>
      <c r="BT27" s="646"/>
      <c r="BU27" s="646"/>
      <c r="BV27" s="646"/>
      <c r="BW27" s="646"/>
      <c r="BX27" s="646"/>
      <c r="BY27" s="646"/>
      <c r="BZ27" s="646"/>
      <c r="CA27" s="646"/>
      <c r="CB27" s="655"/>
      <c r="CD27" s="660" t="s">
        <v>296</v>
      </c>
      <c r="CE27" s="661"/>
      <c r="CF27" s="661"/>
      <c r="CG27" s="661"/>
      <c r="CH27" s="661"/>
      <c r="CI27" s="661"/>
      <c r="CJ27" s="661"/>
      <c r="CK27" s="661"/>
      <c r="CL27" s="661"/>
      <c r="CM27" s="661"/>
      <c r="CN27" s="661"/>
      <c r="CO27" s="661"/>
      <c r="CP27" s="661"/>
      <c r="CQ27" s="662"/>
      <c r="CR27" s="645">
        <v>19929467</v>
      </c>
      <c r="CS27" s="681"/>
      <c r="CT27" s="681"/>
      <c r="CU27" s="681"/>
      <c r="CV27" s="681"/>
      <c r="CW27" s="681"/>
      <c r="CX27" s="681"/>
      <c r="CY27" s="682"/>
      <c r="CZ27" s="650">
        <v>19.5</v>
      </c>
      <c r="DA27" s="679"/>
      <c r="DB27" s="679"/>
      <c r="DC27" s="683"/>
      <c r="DD27" s="654">
        <v>5706922</v>
      </c>
      <c r="DE27" s="681"/>
      <c r="DF27" s="681"/>
      <c r="DG27" s="681"/>
      <c r="DH27" s="681"/>
      <c r="DI27" s="681"/>
      <c r="DJ27" s="681"/>
      <c r="DK27" s="682"/>
      <c r="DL27" s="654">
        <v>5655890</v>
      </c>
      <c r="DM27" s="681"/>
      <c r="DN27" s="681"/>
      <c r="DO27" s="681"/>
      <c r="DP27" s="681"/>
      <c r="DQ27" s="681"/>
      <c r="DR27" s="681"/>
      <c r="DS27" s="681"/>
      <c r="DT27" s="681"/>
      <c r="DU27" s="681"/>
      <c r="DV27" s="682"/>
      <c r="DW27" s="650">
        <v>10.9</v>
      </c>
      <c r="DX27" s="679"/>
      <c r="DY27" s="679"/>
      <c r="DZ27" s="679"/>
      <c r="EA27" s="679"/>
      <c r="EB27" s="679"/>
      <c r="EC27" s="680"/>
    </row>
    <row r="28" spans="2:133" ht="11.25" customHeight="1" x14ac:dyDescent="0.15">
      <c r="B28" s="642" t="s">
        <v>297</v>
      </c>
      <c r="C28" s="643"/>
      <c r="D28" s="643"/>
      <c r="E28" s="643"/>
      <c r="F28" s="643"/>
      <c r="G28" s="643"/>
      <c r="H28" s="643"/>
      <c r="I28" s="643"/>
      <c r="J28" s="643"/>
      <c r="K28" s="643"/>
      <c r="L28" s="643"/>
      <c r="M28" s="643"/>
      <c r="N28" s="643"/>
      <c r="O28" s="643"/>
      <c r="P28" s="643"/>
      <c r="Q28" s="644"/>
      <c r="R28" s="645">
        <v>822433</v>
      </c>
      <c r="S28" s="646"/>
      <c r="T28" s="646"/>
      <c r="U28" s="646"/>
      <c r="V28" s="646"/>
      <c r="W28" s="646"/>
      <c r="X28" s="646"/>
      <c r="Y28" s="647"/>
      <c r="Z28" s="648">
        <v>0.8</v>
      </c>
      <c r="AA28" s="648"/>
      <c r="AB28" s="648"/>
      <c r="AC28" s="648"/>
      <c r="AD28" s="649" t="s">
        <v>129</v>
      </c>
      <c r="AE28" s="649"/>
      <c r="AF28" s="649"/>
      <c r="AG28" s="649"/>
      <c r="AH28" s="649"/>
      <c r="AI28" s="649"/>
      <c r="AJ28" s="649"/>
      <c r="AK28" s="649"/>
      <c r="AL28" s="650" t="s">
        <v>130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298</v>
      </c>
      <c r="CE28" s="661"/>
      <c r="CF28" s="661"/>
      <c r="CG28" s="661"/>
      <c r="CH28" s="661"/>
      <c r="CI28" s="661"/>
      <c r="CJ28" s="661"/>
      <c r="CK28" s="661"/>
      <c r="CL28" s="661"/>
      <c r="CM28" s="661"/>
      <c r="CN28" s="661"/>
      <c r="CO28" s="661"/>
      <c r="CP28" s="661"/>
      <c r="CQ28" s="662"/>
      <c r="CR28" s="645">
        <v>9605746</v>
      </c>
      <c r="CS28" s="646"/>
      <c r="CT28" s="646"/>
      <c r="CU28" s="646"/>
      <c r="CV28" s="646"/>
      <c r="CW28" s="646"/>
      <c r="CX28" s="646"/>
      <c r="CY28" s="647"/>
      <c r="CZ28" s="650">
        <v>9.4</v>
      </c>
      <c r="DA28" s="679"/>
      <c r="DB28" s="679"/>
      <c r="DC28" s="683"/>
      <c r="DD28" s="654">
        <v>8927551</v>
      </c>
      <c r="DE28" s="646"/>
      <c r="DF28" s="646"/>
      <c r="DG28" s="646"/>
      <c r="DH28" s="646"/>
      <c r="DI28" s="646"/>
      <c r="DJ28" s="646"/>
      <c r="DK28" s="647"/>
      <c r="DL28" s="654">
        <v>8927551</v>
      </c>
      <c r="DM28" s="646"/>
      <c r="DN28" s="646"/>
      <c r="DO28" s="646"/>
      <c r="DP28" s="646"/>
      <c r="DQ28" s="646"/>
      <c r="DR28" s="646"/>
      <c r="DS28" s="646"/>
      <c r="DT28" s="646"/>
      <c r="DU28" s="646"/>
      <c r="DV28" s="647"/>
      <c r="DW28" s="650">
        <v>17.2</v>
      </c>
      <c r="DX28" s="679"/>
      <c r="DY28" s="679"/>
      <c r="DZ28" s="679"/>
      <c r="EA28" s="679"/>
      <c r="EB28" s="679"/>
      <c r="EC28" s="680"/>
    </row>
    <row r="29" spans="2:133" ht="11.25" customHeight="1" x14ac:dyDescent="0.15">
      <c r="B29" s="642" t="s">
        <v>299</v>
      </c>
      <c r="C29" s="643"/>
      <c r="D29" s="643"/>
      <c r="E29" s="643"/>
      <c r="F29" s="643"/>
      <c r="G29" s="643"/>
      <c r="H29" s="643"/>
      <c r="I29" s="643"/>
      <c r="J29" s="643"/>
      <c r="K29" s="643"/>
      <c r="L29" s="643"/>
      <c r="M29" s="643"/>
      <c r="N29" s="643"/>
      <c r="O29" s="643"/>
      <c r="P29" s="643"/>
      <c r="Q29" s="644"/>
      <c r="R29" s="645">
        <v>903863</v>
      </c>
      <c r="S29" s="646"/>
      <c r="T29" s="646"/>
      <c r="U29" s="646"/>
      <c r="V29" s="646"/>
      <c r="W29" s="646"/>
      <c r="X29" s="646"/>
      <c r="Y29" s="647"/>
      <c r="Z29" s="648">
        <v>0.9</v>
      </c>
      <c r="AA29" s="648"/>
      <c r="AB29" s="648"/>
      <c r="AC29" s="648"/>
      <c r="AD29" s="649">
        <v>31030</v>
      </c>
      <c r="AE29" s="649"/>
      <c r="AF29" s="649"/>
      <c r="AG29" s="649"/>
      <c r="AH29" s="649"/>
      <c r="AI29" s="649"/>
      <c r="AJ29" s="649"/>
      <c r="AK29" s="649"/>
      <c r="AL29" s="650">
        <v>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300</v>
      </c>
      <c r="CE29" s="686"/>
      <c r="CF29" s="660" t="s">
        <v>70</v>
      </c>
      <c r="CG29" s="661"/>
      <c r="CH29" s="661"/>
      <c r="CI29" s="661"/>
      <c r="CJ29" s="661"/>
      <c r="CK29" s="661"/>
      <c r="CL29" s="661"/>
      <c r="CM29" s="661"/>
      <c r="CN29" s="661"/>
      <c r="CO29" s="661"/>
      <c r="CP29" s="661"/>
      <c r="CQ29" s="662"/>
      <c r="CR29" s="645">
        <v>9603186</v>
      </c>
      <c r="CS29" s="681"/>
      <c r="CT29" s="681"/>
      <c r="CU29" s="681"/>
      <c r="CV29" s="681"/>
      <c r="CW29" s="681"/>
      <c r="CX29" s="681"/>
      <c r="CY29" s="682"/>
      <c r="CZ29" s="650">
        <v>9.4</v>
      </c>
      <c r="DA29" s="679"/>
      <c r="DB29" s="679"/>
      <c r="DC29" s="683"/>
      <c r="DD29" s="654">
        <v>8924991</v>
      </c>
      <c r="DE29" s="681"/>
      <c r="DF29" s="681"/>
      <c r="DG29" s="681"/>
      <c r="DH29" s="681"/>
      <c r="DI29" s="681"/>
      <c r="DJ29" s="681"/>
      <c r="DK29" s="682"/>
      <c r="DL29" s="654">
        <v>8924991</v>
      </c>
      <c r="DM29" s="681"/>
      <c r="DN29" s="681"/>
      <c r="DO29" s="681"/>
      <c r="DP29" s="681"/>
      <c r="DQ29" s="681"/>
      <c r="DR29" s="681"/>
      <c r="DS29" s="681"/>
      <c r="DT29" s="681"/>
      <c r="DU29" s="681"/>
      <c r="DV29" s="682"/>
      <c r="DW29" s="650">
        <v>17.2</v>
      </c>
      <c r="DX29" s="679"/>
      <c r="DY29" s="679"/>
      <c r="DZ29" s="679"/>
      <c r="EA29" s="679"/>
      <c r="EB29" s="679"/>
      <c r="EC29" s="680"/>
    </row>
    <row r="30" spans="2:133" ht="11.25" customHeight="1" x14ac:dyDescent="0.15">
      <c r="B30" s="642" t="s">
        <v>301</v>
      </c>
      <c r="C30" s="643"/>
      <c r="D30" s="643"/>
      <c r="E30" s="643"/>
      <c r="F30" s="643"/>
      <c r="G30" s="643"/>
      <c r="H30" s="643"/>
      <c r="I30" s="643"/>
      <c r="J30" s="643"/>
      <c r="K30" s="643"/>
      <c r="L30" s="643"/>
      <c r="M30" s="643"/>
      <c r="N30" s="643"/>
      <c r="O30" s="643"/>
      <c r="P30" s="643"/>
      <c r="Q30" s="644"/>
      <c r="R30" s="645">
        <v>778253</v>
      </c>
      <c r="S30" s="646"/>
      <c r="T30" s="646"/>
      <c r="U30" s="646"/>
      <c r="V30" s="646"/>
      <c r="W30" s="646"/>
      <c r="X30" s="646"/>
      <c r="Y30" s="647"/>
      <c r="Z30" s="648">
        <v>0.7</v>
      </c>
      <c r="AA30" s="648"/>
      <c r="AB30" s="648"/>
      <c r="AC30" s="648"/>
      <c r="AD30" s="649" t="s">
        <v>240</v>
      </c>
      <c r="AE30" s="649"/>
      <c r="AF30" s="649"/>
      <c r="AG30" s="649"/>
      <c r="AH30" s="649"/>
      <c r="AI30" s="649"/>
      <c r="AJ30" s="649"/>
      <c r="AK30" s="649"/>
      <c r="AL30" s="650" t="s">
        <v>129</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302</v>
      </c>
      <c r="BH30" s="698"/>
      <c r="BI30" s="698"/>
      <c r="BJ30" s="698"/>
      <c r="BK30" s="698"/>
      <c r="BL30" s="698"/>
      <c r="BM30" s="698"/>
      <c r="BN30" s="698"/>
      <c r="BO30" s="698"/>
      <c r="BP30" s="698"/>
      <c r="BQ30" s="699"/>
      <c r="BR30" s="624" t="s">
        <v>303</v>
      </c>
      <c r="BS30" s="698"/>
      <c r="BT30" s="698"/>
      <c r="BU30" s="698"/>
      <c r="BV30" s="698"/>
      <c r="BW30" s="698"/>
      <c r="BX30" s="698"/>
      <c r="BY30" s="698"/>
      <c r="BZ30" s="698"/>
      <c r="CA30" s="698"/>
      <c r="CB30" s="699"/>
      <c r="CD30" s="687"/>
      <c r="CE30" s="688"/>
      <c r="CF30" s="660" t="s">
        <v>304</v>
      </c>
      <c r="CG30" s="661"/>
      <c r="CH30" s="661"/>
      <c r="CI30" s="661"/>
      <c r="CJ30" s="661"/>
      <c r="CK30" s="661"/>
      <c r="CL30" s="661"/>
      <c r="CM30" s="661"/>
      <c r="CN30" s="661"/>
      <c r="CO30" s="661"/>
      <c r="CP30" s="661"/>
      <c r="CQ30" s="662"/>
      <c r="CR30" s="645">
        <v>8937286</v>
      </c>
      <c r="CS30" s="646"/>
      <c r="CT30" s="646"/>
      <c r="CU30" s="646"/>
      <c r="CV30" s="646"/>
      <c r="CW30" s="646"/>
      <c r="CX30" s="646"/>
      <c r="CY30" s="647"/>
      <c r="CZ30" s="650">
        <v>8.6999999999999993</v>
      </c>
      <c r="DA30" s="679"/>
      <c r="DB30" s="679"/>
      <c r="DC30" s="683"/>
      <c r="DD30" s="654">
        <v>8514367</v>
      </c>
      <c r="DE30" s="646"/>
      <c r="DF30" s="646"/>
      <c r="DG30" s="646"/>
      <c r="DH30" s="646"/>
      <c r="DI30" s="646"/>
      <c r="DJ30" s="646"/>
      <c r="DK30" s="647"/>
      <c r="DL30" s="654">
        <v>8514367</v>
      </c>
      <c r="DM30" s="646"/>
      <c r="DN30" s="646"/>
      <c r="DO30" s="646"/>
      <c r="DP30" s="646"/>
      <c r="DQ30" s="646"/>
      <c r="DR30" s="646"/>
      <c r="DS30" s="646"/>
      <c r="DT30" s="646"/>
      <c r="DU30" s="646"/>
      <c r="DV30" s="647"/>
      <c r="DW30" s="650">
        <v>16.399999999999999</v>
      </c>
      <c r="DX30" s="679"/>
      <c r="DY30" s="679"/>
      <c r="DZ30" s="679"/>
      <c r="EA30" s="679"/>
      <c r="EB30" s="679"/>
      <c r="EC30" s="680"/>
    </row>
    <row r="31" spans="2:133" ht="11.25" customHeight="1" x14ac:dyDescent="0.15">
      <c r="B31" s="642" t="s">
        <v>305</v>
      </c>
      <c r="C31" s="643"/>
      <c r="D31" s="643"/>
      <c r="E31" s="643"/>
      <c r="F31" s="643"/>
      <c r="G31" s="643"/>
      <c r="H31" s="643"/>
      <c r="I31" s="643"/>
      <c r="J31" s="643"/>
      <c r="K31" s="643"/>
      <c r="L31" s="643"/>
      <c r="M31" s="643"/>
      <c r="N31" s="643"/>
      <c r="O31" s="643"/>
      <c r="P31" s="643"/>
      <c r="Q31" s="644"/>
      <c r="R31" s="645">
        <v>13569437</v>
      </c>
      <c r="S31" s="646"/>
      <c r="T31" s="646"/>
      <c r="U31" s="646"/>
      <c r="V31" s="646"/>
      <c r="W31" s="646"/>
      <c r="X31" s="646"/>
      <c r="Y31" s="647"/>
      <c r="Z31" s="648">
        <v>13</v>
      </c>
      <c r="AA31" s="648"/>
      <c r="AB31" s="648"/>
      <c r="AC31" s="648"/>
      <c r="AD31" s="649" t="s">
        <v>129</v>
      </c>
      <c r="AE31" s="649"/>
      <c r="AF31" s="649"/>
      <c r="AG31" s="649"/>
      <c r="AH31" s="649"/>
      <c r="AI31" s="649"/>
      <c r="AJ31" s="649"/>
      <c r="AK31" s="649"/>
      <c r="AL31" s="650" t="s">
        <v>129</v>
      </c>
      <c r="AM31" s="651"/>
      <c r="AN31" s="651"/>
      <c r="AO31" s="652"/>
      <c r="AP31" s="702" t="s">
        <v>306</v>
      </c>
      <c r="AQ31" s="703"/>
      <c r="AR31" s="703"/>
      <c r="AS31" s="703"/>
      <c r="AT31" s="708" t="s">
        <v>307</v>
      </c>
      <c r="AU31" s="231"/>
      <c r="AV31" s="231"/>
      <c r="AW31" s="231"/>
      <c r="AX31" s="631" t="s">
        <v>185</v>
      </c>
      <c r="AY31" s="632"/>
      <c r="AZ31" s="632"/>
      <c r="BA31" s="632"/>
      <c r="BB31" s="632"/>
      <c r="BC31" s="632"/>
      <c r="BD31" s="632"/>
      <c r="BE31" s="632"/>
      <c r="BF31" s="633"/>
      <c r="BG31" s="713">
        <v>99.2</v>
      </c>
      <c r="BH31" s="700"/>
      <c r="BI31" s="700"/>
      <c r="BJ31" s="700"/>
      <c r="BK31" s="700"/>
      <c r="BL31" s="700"/>
      <c r="BM31" s="640">
        <v>97.3</v>
      </c>
      <c r="BN31" s="700"/>
      <c r="BO31" s="700"/>
      <c r="BP31" s="700"/>
      <c r="BQ31" s="701"/>
      <c r="BR31" s="713">
        <v>99.3</v>
      </c>
      <c r="BS31" s="700"/>
      <c r="BT31" s="700"/>
      <c r="BU31" s="700"/>
      <c r="BV31" s="700"/>
      <c r="BW31" s="700"/>
      <c r="BX31" s="640">
        <v>97.1</v>
      </c>
      <c r="BY31" s="700"/>
      <c r="BZ31" s="700"/>
      <c r="CA31" s="700"/>
      <c r="CB31" s="701"/>
      <c r="CD31" s="687"/>
      <c r="CE31" s="688"/>
      <c r="CF31" s="660" t="s">
        <v>308</v>
      </c>
      <c r="CG31" s="661"/>
      <c r="CH31" s="661"/>
      <c r="CI31" s="661"/>
      <c r="CJ31" s="661"/>
      <c r="CK31" s="661"/>
      <c r="CL31" s="661"/>
      <c r="CM31" s="661"/>
      <c r="CN31" s="661"/>
      <c r="CO31" s="661"/>
      <c r="CP31" s="661"/>
      <c r="CQ31" s="662"/>
      <c r="CR31" s="645">
        <v>665900</v>
      </c>
      <c r="CS31" s="681"/>
      <c r="CT31" s="681"/>
      <c r="CU31" s="681"/>
      <c r="CV31" s="681"/>
      <c r="CW31" s="681"/>
      <c r="CX31" s="681"/>
      <c r="CY31" s="682"/>
      <c r="CZ31" s="650">
        <v>0.7</v>
      </c>
      <c r="DA31" s="679"/>
      <c r="DB31" s="679"/>
      <c r="DC31" s="683"/>
      <c r="DD31" s="654">
        <v>410624</v>
      </c>
      <c r="DE31" s="681"/>
      <c r="DF31" s="681"/>
      <c r="DG31" s="681"/>
      <c r="DH31" s="681"/>
      <c r="DI31" s="681"/>
      <c r="DJ31" s="681"/>
      <c r="DK31" s="682"/>
      <c r="DL31" s="654">
        <v>410624</v>
      </c>
      <c r="DM31" s="681"/>
      <c r="DN31" s="681"/>
      <c r="DO31" s="681"/>
      <c r="DP31" s="681"/>
      <c r="DQ31" s="681"/>
      <c r="DR31" s="681"/>
      <c r="DS31" s="681"/>
      <c r="DT31" s="681"/>
      <c r="DU31" s="681"/>
      <c r="DV31" s="682"/>
      <c r="DW31" s="650">
        <v>0.8</v>
      </c>
      <c r="DX31" s="679"/>
      <c r="DY31" s="679"/>
      <c r="DZ31" s="679"/>
      <c r="EA31" s="679"/>
      <c r="EB31" s="679"/>
      <c r="EC31" s="680"/>
    </row>
    <row r="32" spans="2:133" ht="11.25" customHeight="1" x14ac:dyDescent="0.15">
      <c r="B32" s="691" t="s">
        <v>309</v>
      </c>
      <c r="C32" s="692"/>
      <c r="D32" s="692"/>
      <c r="E32" s="692"/>
      <c r="F32" s="692"/>
      <c r="G32" s="692"/>
      <c r="H32" s="692"/>
      <c r="I32" s="692"/>
      <c r="J32" s="692"/>
      <c r="K32" s="692"/>
      <c r="L32" s="692"/>
      <c r="M32" s="692"/>
      <c r="N32" s="692"/>
      <c r="O32" s="692"/>
      <c r="P32" s="692"/>
      <c r="Q32" s="693"/>
      <c r="R32" s="645" t="s">
        <v>240</v>
      </c>
      <c r="S32" s="646"/>
      <c r="T32" s="646"/>
      <c r="U32" s="646"/>
      <c r="V32" s="646"/>
      <c r="W32" s="646"/>
      <c r="X32" s="646"/>
      <c r="Y32" s="647"/>
      <c r="Z32" s="648" t="s">
        <v>129</v>
      </c>
      <c r="AA32" s="648"/>
      <c r="AB32" s="648"/>
      <c r="AC32" s="648"/>
      <c r="AD32" s="649" t="s">
        <v>240</v>
      </c>
      <c r="AE32" s="649"/>
      <c r="AF32" s="649"/>
      <c r="AG32" s="649"/>
      <c r="AH32" s="649"/>
      <c r="AI32" s="649"/>
      <c r="AJ32" s="649"/>
      <c r="AK32" s="649"/>
      <c r="AL32" s="650" t="s">
        <v>130</v>
      </c>
      <c r="AM32" s="651"/>
      <c r="AN32" s="651"/>
      <c r="AO32" s="652"/>
      <c r="AP32" s="704"/>
      <c r="AQ32" s="705"/>
      <c r="AR32" s="705"/>
      <c r="AS32" s="705"/>
      <c r="AT32" s="709"/>
      <c r="AU32" s="230" t="s">
        <v>310</v>
      </c>
      <c r="AV32" s="230"/>
      <c r="AW32" s="230"/>
      <c r="AX32" s="642" t="s">
        <v>311</v>
      </c>
      <c r="AY32" s="643"/>
      <c r="AZ32" s="643"/>
      <c r="BA32" s="643"/>
      <c r="BB32" s="643"/>
      <c r="BC32" s="643"/>
      <c r="BD32" s="643"/>
      <c r="BE32" s="643"/>
      <c r="BF32" s="644"/>
      <c r="BG32" s="714">
        <v>99.2</v>
      </c>
      <c r="BH32" s="681"/>
      <c r="BI32" s="681"/>
      <c r="BJ32" s="681"/>
      <c r="BK32" s="681"/>
      <c r="BL32" s="681"/>
      <c r="BM32" s="651">
        <v>97.2</v>
      </c>
      <c r="BN32" s="711"/>
      <c r="BO32" s="711"/>
      <c r="BP32" s="711"/>
      <c r="BQ32" s="712"/>
      <c r="BR32" s="714">
        <v>99.3</v>
      </c>
      <c r="BS32" s="681"/>
      <c r="BT32" s="681"/>
      <c r="BU32" s="681"/>
      <c r="BV32" s="681"/>
      <c r="BW32" s="681"/>
      <c r="BX32" s="651">
        <v>97.1</v>
      </c>
      <c r="BY32" s="711"/>
      <c r="BZ32" s="711"/>
      <c r="CA32" s="711"/>
      <c r="CB32" s="712"/>
      <c r="CD32" s="689"/>
      <c r="CE32" s="690"/>
      <c r="CF32" s="660" t="s">
        <v>312</v>
      </c>
      <c r="CG32" s="661"/>
      <c r="CH32" s="661"/>
      <c r="CI32" s="661"/>
      <c r="CJ32" s="661"/>
      <c r="CK32" s="661"/>
      <c r="CL32" s="661"/>
      <c r="CM32" s="661"/>
      <c r="CN32" s="661"/>
      <c r="CO32" s="661"/>
      <c r="CP32" s="661"/>
      <c r="CQ32" s="662"/>
      <c r="CR32" s="645">
        <v>2560</v>
      </c>
      <c r="CS32" s="646"/>
      <c r="CT32" s="646"/>
      <c r="CU32" s="646"/>
      <c r="CV32" s="646"/>
      <c r="CW32" s="646"/>
      <c r="CX32" s="646"/>
      <c r="CY32" s="647"/>
      <c r="CZ32" s="650">
        <v>0</v>
      </c>
      <c r="DA32" s="679"/>
      <c r="DB32" s="679"/>
      <c r="DC32" s="683"/>
      <c r="DD32" s="654">
        <v>2560</v>
      </c>
      <c r="DE32" s="646"/>
      <c r="DF32" s="646"/>
      <c r="DG32" s="646"/>
      <c r="DH32" s="646"/>
      <c r="DI32" s="646"/>
      <c r="DJ32" s="646"/>
      <c r="DK32" s="647"/>
      <c r="DL32" s="654">
        <v>2560</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313</v>
      </c>
      <c r="C33" s="643"/>
      <c r="D33" s="643"/>
      <c r="E33" s="643"/>
      <c r="F33" s="643"/>
      <c r="G33" s="643"/>
      <c r="H33" s="643"/>
      <c r="I33" s="643"/>
      <c r="J33" s="643"/>
      <c r="K33" s="643"/>
      <c r="L33" s="643"/>
      <c r="M33" s="643"/>
      <c r="N33" s="643"/>
      <c r="O33" s="643"/>
      <c r="P33" s="643"/>
      <c r="Q33" s="644"/>
      <c r="R33" s="645">
        <v>6780304</v>
      </c>
      <c r="S33" s="646"/>
      <c r="T33" s="646"/>
      <c r="U33" s="646"/>
      <c r="V33" s="646"/>
      <c r="W33" s="646"/>
      <c r="X33" s="646"/>
      <c r="Y33" s="647"/>
      <c r="Z33" s="648">
        <v>6.5</v>
      </c>
      <c r="AA33" s="648"/>
      <c r="AB33" s="648"/>
      <c r="AC33" s="648"/>
      <c r="AD33" s="649" t="s">
        <v>240</v>
      </c>
      <c r="AE33" s="649"/>
      <c r="AF33" s="649"/>
      <c r="AG33" s="649"/>
      <c r="AH33" s="649"/>
      <c r="AI33" s="649"/>
      <c r="AJ33" s="649"/>
      <c r="AK33" s="649"/>
      <c r="AL33" s="650" t="s">
        <v>129</v>
      </c>
      <c r="AM33" s="651"/>
      <c r="AN33" s="651"/>
      <c r="AO33" s="652"/>
      <c r="AP33" s="706"/>
      <c r="AQ33" s="707"/>
      <c r="AR33" s="707"/>
      <c r="AS33" s="707"/>
      <c r="AT33" s="710"/>
      <c r="AU33" s="232"/>
      <c r="AV33" s="232"/>
      <c r="AW33" s="232"/>
      <c r="AX33" s="695" t="s">
        <v>314</v>
      </c>
      <c r="AY33" s="696"/>
      <c r="AZ33" s="696"/>
      <c r="BA33" s="696"/>
      <c r="BB33" s="696"/>
      <c r="BC33" s="696"/>
      <c r="BD33" s="696"/>
      <c r="BE33" s="696"/>
      <c r="BF33" s="697"/>
      <c r="BG33" s="715">
        <v>99</v>
      </c>
      <c r="BH33" s="716"/>
      <c r="BI33" s="716"/>
      <c r="BJ33" s="716"/>
      <c r="BK33" s="716"/>
      <c r="BL33" s="716"/>
      <c r="BM33" s="717">
        <v>97</v>
      </c>
      <c r="BN33" s="716"/>
      <c r="BO33" s="716"/>
      <c r="BP33" s="716"/>
      <c r="BQ33" s="718"/>
      <c r="BR33" s="715">
        <v>99.3</v>
      </c>
      <c r="BS33" s="716"/>
      <c r="BT33" s="716"/>
      <c r="BU33" s="716"/>
      <c r="BV33" s="716"/>
      <c r="BW33" s="716"/>
      <c r="BX33" s="717">
        <v>96.8</v>
      </c>
      <c r="BY33" s="716"/>
      <c r="BZ33" s="716"/>
      <c r="CA33" s="716"/>
      <c r="CB33" s="718"/>
      <c r="CD33" s="660" t="s">
        <v>315</v>
      </c>
      <c r="CE33" s="661"/>
      <c r="CF33" s="661"/>
      <c r="CG33" s="661"/>
      <c r="CH33" s="661"/>
      <c r="CI33" s="661"/>
      <c r="CJ33" s="661"/>
      <c r="CK33" s="661"/>
      <c r="CL33" s="661"/>
      <c r="CM33" s="661"/>
      <c r="CN33" s="661"/>
      <c r="CO33" s="661"/>
      <c r="CP33" s="661"/>
      <c r="CQ33" s="662"/>
      <c r="CR33" s="645">
        <v>44501033</v>
      </c>
      <c r="CS33" s="681"/>
      <c r="CT33" s="681"/>
      <c r="CU33" s="681"/>
      <c r="CV33" s="681"/>
      <c r="CW33" s="681"/>
      <c r="CX33" s="681"/>
      <c r="CY33" s="682"/>
      <c r="CZ33" s="650">
        <v>43.6</v>
      </c>
      <c r="DA33" s="679"/>
      <c r="DB33" s="679"/>
      <c r="DC33" s="683"/>
      <c r="DD33" s="654">
        <v>29181886</v>
      </c>
      <c r="DE33" s="681"/>
      <c r="DF33" s="681"/>
      <c r="DG33" s="681"/>
      <c r="DH33" s="681"/>
      <c r="DI33" s="681"/>
      <c r="DJ33" s="681"/>
      <c r="DK33" s="682"/>
      <c r="DL33" s="654">
        <v>20761404</v>
      </c>
      <c r="DM33" s="681"/>
      <c r="DN33" s="681"/>
      <c r="DO33" s="681"/>
      <c r="DP33" s="681"/>
      <c r="DQ33" s="681"/>
      <c r="DR33" s="681"/>
      <c r="DS33" s="681"/>
      <c r="DT33" s="681"/>
      <c r="DU33" s="681"/>
      <c r="DV33" s="682"/>
      <c r="DW33" s="650">
        <v>39.9</v>
      </c>
      <c r="DX33" s="679"/>
      <c r="DY33" s="679"/>
      <c r="DZ33" s="679"/>
      <c r="EA33" s="679"/>
      <c r="EB33" s="679"/>
      <c r="EC33" s="680"/>
    </row>
    <row r="34" spans="2:133" ht="11.25" customHeight="1" x14ac:dyDescent="0.15">
      <c r="B34" s="642" t="s">
        <v>316</v>
      </c>
      <c r="C34" s="643"/>
      <c r="D34" s="643"/>
      <c r="E34" s="643"/>
      <c r="F34" s="643"/>
      <c r="G34" s="643"/>
      <c r="H34" s="643"/>
      <c r="I34" s="643"/>
      <c r="J34" s="643"/>
      <c r="K34" s="643"/>
      <c r="L34" s="643"/>
      <c r="M34" s="643"/>
      <c r="N34" s="643"/>
      <c r="O34" s="643"/>
      <c r="P34" s="643"/>
      <c r="Q34" s="644"/>
      <c r="R34" s="645">
        <v>121390</v>
      </c>
      <c r="S34" s="646"/>
      <c r="T34" s="646"/>
      <c r="U34" s="646"/>
      <c r="V34" s="646"/>
      <c r="W34" s="646"/>
      <c r="X34" s="646"/>
      <c r="Y34" s="647"/>
      <c r="Z34" s="648">
        <v>0.1</v>
      </c>
      <c r="AA34" s="648"/>
      <c r="AB34" s="648"/>
      <c r="AC34" s="648"/>
      <c r="AD34" s="649">
        <v>1490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317</v>
      </c>
      <c r="CE34" s="661"/>
      <c r="CF34" s="661"/>
      <c r="CG34" s="661"/>
      <c r="CH34" s="661"/>
      <c r="CI34" s="661"/>
      <c r="CJ34" s="661"/>
      <c r="CK34" s="661"/>
      <c r="CL34" s="661"/>
      <c r="CM34" s="661"/>
      <c r="CN34" s="661"/>
      <c r="CO34" s="661"/>
      <c r="CP34" s="661"/>
      <c r="CQ34" s="662"/>
      <c r="CR34" s="645">
        <v>12672103</v>
      </c>
      <c r="CS34" s="646"/>
      <c r="CT34" s="646"/>
      <c r="CU34" s="646"/>
      <c r="CV34" s="646"/>
      <c r="CW34" s="646"/>
      <c r="CX34" s="646"/>
      <c r="CY34" s="647"/>
      <c r="CZ34" s="650">
        <v>12.4</v>
      </c>
      <c r="DA34" s="679"/>
      <c r="DB34" s="679"/>
      <c r="DC34" s="683"/>
      <c r="DD34" s="654">
        <v>8755527</v>
      </c>
      <c r="DE34" s="646"/>
      <c r="DF34" s="646"/>
      <c r="DG34" s="646"/>
      <c r="DH34" s="646"/>
      <c r="DI34" s="646"/>
      <c r="DJ34" s="646"/>
      <c r="DK34" s="647"/>
      <c r="DL34" s="654">
        <v>7116339</v>
      </c>
      <c r="DM34" s="646"/>
      <c r="DN34" s="646"/>
      <c r="DO34" s="646"/>
      <c r="DP34" s="646"/>
      <c r="DQ34" s="646"/>
      <c r="DR34" s="646"/>
      <c r="DS34" s="646"/>
      <c r="DT34" s="646"/>
      <c r="DU34" s="646"/>
      <c r="DV34" s="647"/>
      <c r="DW34" s="650">
        <v>13.7</v>
      </c>
      <c r="DX34" s="679"/>
      <c r="DY34" s="679"/>
      <c r="DZ34" s="679"/>
      <c r="EA34" s="679"/>
      <c r="EB34" s="679"/>
      <c r="EC34" s="680"/>
    </row>
    <row r="35" spans="2:133" ht="11.25" customHeight="1" x14ac:dyDescent="0.15">
      <c r="B35" s="642" t="s">
        <v>318</v>
      </c>
      <c r="C35" s="643"/>
      <c r="D35" s="643"/>
      <c r="E35" s="643"/>
      <c r="F35" s="643"/>
      <c r="G35" s="643"/>
      <c r="H35" s="643"/>
      <c r="I35" s="643"/>
      <c r="J35" s="643"/>
      <c r="K35" s="643"/>
      <c r="L35" s="643"/>
      <c r="M35" s="643"/>
      <c r="N35" s="643"/>
      <c r="O35" s="643"/>
      <c r="P35" s="643"/>
      <c r="Q35" s="644"/>
      <c r="R35" s="645">
        <v>393494</v>
      </c>
      <c r="S35" s="646"/>
      <c r="T35" s="646"/>
      <c r="U35" s="646"/>
      <c r="V35" s="646"/>
      <c r="W35" s="646"/>
      <c r="X35" s="646"/>
      <c r="Y35" s="647"/>
      <c r="Z35" s="648">
        <v>0.4</v>
      </c>
      <c r="AA35" s="648"/>
      <c r="AB35" s="648"/>
      <c r="AC35" s="648"/>
      <c r="AD35" s="649" t="s">
        <v>240</v>
      </c>
      <c r="AE35" s="649"/>
      <c r="AF35" s="649"/>
      <c r="AG35" s="649"/>
      <c r="AH35" s="649"/>
      <c r="AI35" s="649"/>
      <c r="AJ35" s="649"/>
      <c r="AK35" s="649"/>
      <c r="AL35" s="650" t="s">
        <v>129</v>
      </c>
      <c r="AM35" s="651"/>
      <c r="AN35" s="651"/>
      <c r="AO35" s="652"/>
      <c r="AP35" s="235"/>
      <c r="AQ35" s="624" t="s">
        <v>319</v>
      </c>
      <c r="AR35" s="625"/>
      <c r="AS35" s="625"/>
      <c r="AT35" s="625"/>
      <c r="AU35" s="625"/>
      <c r="AV35" s="625"/>
      <c r="AW35" s="625"/>
      <c r="AX35" s="625"/>
      <c r="AY35" s="625"/>
      <c r="AZ35" s="625"/>
      <c r="BA35" s="625"/>
      <c r="BB35" s="625"/>
      <c r="BC35" s="625"/>
      <c r="BD35" s="625"/>
      <c r="BE35" s="625"/>
      <c r="BF35" s="626"/>
      <c r="BG35" s="624" t="s">
        <v>320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321</v>
      </c>
      <c r="CE35" s="661"/>
      <c r="CF35" s="661"/>
      <c r="CG35" s="661"/>
      <c r="CH35" s="661"/>
      <c r="CI35" s="661"/>
      <c r="CJ35" s="661"/>
      <c r="CK35" s="661"/>
      <c r="CL35" s="661"/>
      <c r="CM35" s="661"/>
      <c r="CN35" s="661"/>
      <c r="CO35" s="661"/>
      <c r="CP35" s="661"/>
      <c r="CQ35" s="662"/>
      <c r="CR35" s="645">
        <v>875283</v>
      </c>
      <c r="CS35" s="681"/>
      <c r="CT35" s="681"/>
      <c r="CU35" s="681"/>
      <c r="CV35" s="681"/>
      <c r="CW35" s="681"/>
      <c r="CX35" s="681"/>
      <c r="CY35" s="682"/>
      <c r="CZ35" s="650">
        <v>0.9</v>
      </c>
      <c r="DA35" s="679"/>
      <c r="DB35" s="679"/>
      <c r="DC35" s="683"/>
      <c r="DD35" s="654">
        <v>726419</v>
      </c>
      <c r="DE35" s="681"/>
      <c r="DF35" s="681"/>
      <c r="DG35" s="681"/>
      <c r="DH35" s="681"/>
      <c r="DI35" s="681"/>
      <c r="DJ35" s="681"/>
      <c r="DK35" s="682"/>
      <c r="DL35" s="654">
        <v>726419</v>
      </c>
      <c r="DM35" s="681"/>
      <c r="DN35" s="681"/>
      <c r="DO35" s="681"/>
      <c r="DP35" s="681"/>
      <c r="DQ35" s="681"/>
      <c r="DR35" s="681"/>
      <c r="DS35" s="681"/>
      <c r="DT35" s="681"/>
      <c r="DU35" s="681"/>
      <c r="DV35" s="682"/>
      <c r="DW35" s="650">
        <v>1.4</v>
      </c>
      <c r="DX35" s="679"/>
      <c r="DY35" s="679"/>
      <c r="DZ35" s="679"/>
      <c r="EA35" s="679"/>
      <c r="EB35" s="679"/>
      <c r="EC35" s="680"/>
    </row>
    <row r="36" spans="2:133" ht="11.25" customHeight="1" x14ac:dyDescent="0.15">
      <c r="B36" s="642" t="s">
        <v>322</v>
      </c>
      <c r="C36" s="643"/>
      <c r="D36" s="643"/>
      <c r="E36" s="643"/>
      <c r="F36" s="643"/>
      <c r="G36" s="643"/>
      <c r="H36" s="643"/>
      <c r="I36" s="643"/>
      <c r="J36" s="643"/>
      <c r="K36" s="643"/>
      <c r="L36" s="643"/>
      <c r="M36" s="643"/>
      <c r="N36" s="643"/>
      <c r="O36" s="643"/>
      <c r="P36" s="643"/>
      <c r="Q36" s="644"/>
      <c r="R36" s="645">
        <v>2103999</v>
      </c>
      <c r="S36" s="646"/>
      <c r="T36" s="646"/>
      <c r="U36" s="646"/>
      <c r="V36" s="646"/>
      <c r="W36" s="646"/>
      <c r="X36" s="646"/>
      <c r="Y36" s="647"/>
      <c r="Z36" s="648">
        <v>2</v>
      </c>
      <c r="AA36" s="648"/>
      <c r="AB36" s="648"/>
      <c r="AC36" s="648"/>
      <c r="AD36" s="649" t="s">
        <v>129</v>
      </c>
      <c r="AE36" s="649"/>
      <c r="AF36" s="649"/>
      <c r="AG36" s="649"/>
      <c r="AH36" s="649"/>
      <c r="AI36" s="649"/>
      <c r="AJ36" s="649"/>
      <c r="AK36" s="649"/>
      <c r="AL36" s="650" t="s">
        <v>130</v>
      </c>
      <c r="AM36" s="651"/>
      <c r="AN36" s="651"/>
      <c r="AO36" s="652"/>
      <c r="AP36" s="235"/>
      <c r="AQ36" s="719" t="s">
        <v>323</v>
      </c>
      <c r="AR36" s="720"/>
      <c r="AS36" s="720"/>
      <c r="AT36" s="720"/>
      <c r="AU36" s="720"/>
      <c r="AV36" s="720"/>
      <c r="AW36" s="720"/>
      <c r="AX36" s="720"/>
      <c r="AY36" s="721"/>
      <c r="AZ36" s="634">
        <v>13788031</v>
      </c>
      <c r="BA36" s="635"/>
      <c r="BB36" s="635"/>
      <c r="BC36" s="635"/>
      <c r="BD36" s="635"/>
      <c r="BE36" s="635"/>
      <c r="BF36" s="722"/>
      <c r="BG36" s="656" t="s">
        <v>324</v>
      </c>
      <c r="BH36" s="657"/>
      <c r="BI36" s="657"/>
      <c r="BJ36" s="657"/>
      <c r="BK36" s="657"/>
      <c r="BL36" s="657"/>
      <c r="BM36" s="657"/>
      <c r="BN36" s="657"/>
      <c r="BO36" s="657"/>
      <c r="BP36" s="657"/>
      <c r="BQ36" s="657"/>
      <c r="BR36" s="657"/>
      <c r="BS36" s="657"/>
      <c r="BT36" s="657"/>
      <c r="BU36" s="658"/>
      <c r="BV36" s="634">
        <v>237803</v>
      </c>
      <c r="BW36" s="635"/>
      <c r="BX36" s="635"/>
      <c r="BY36" s="635"/>
      <c r="BZ36" s="635"/>
      <c r="CA36" s="635"/>
      <c r="CB36" s="722"/>
      <c r="CD36" s="660" t="s">
        <v>325</v>
      </c>
      <c r="CE36" s="661"/>
      <c r="CF36" s="661"/>
      <c r="CG36" s="661"/>
      <c r="CH36" s="661"/>
      <c r="CI36" s="661"/>
      <c r="CJ36" s="661"/>
      <c r="CK36" s="661"/>
      <c r="CL36" s="661"/>
      <c r="CM36" s="661"/>
      <c r="CN36" s="661"/>
      <c r="CO36" s="661"/>
      <c r="CP36" s="661"/>
      <c r="CQ36" s="662"/>
      <c r="CR36" s="645">
        <v>15056919</v>
      </c>
      <c r="CS36" s="646"/>
      <c r="CT36" s="646"/>
      <c r="CU36" s="646"/>
      <c r="CV36" s="646"/>
      <c r="CW36" s="646"/>
      <c r="CX36" s="646"/>
      <c r="CY36" s="647"/>
      <c r="CZ36" s="650">
        <v>14.7</v>
      </c>
      <c r="DA36" s="679"/>
      <c r="DB36" s="679"/>
      <c r="DC36" s="683"/>
      <c r="DD36" s="654">
        <v>12870697</v>
      </c>
      <c r="DE36" s="646"/>
      <c r="DF36" s="646"/>
      <c r="DG36" s="646"/>
      <c r="DH36" s="646"/>
      <c r="DI36" s="646"/>
      <c r="DJ36" s="646"/>
      <c r="DK36" s="647"/>
      <c r="DL36" s="654">
        <v>7610275</v>
      </c>
      <c r="DM36" s="646"/>
      <c r="DN36" s="646"/>
      <c r="DO36" s="646"/>
      <c r="DP36" s="646"/>
      <c r="DQ36" s="646"/>
      <c r="DR36" s="646"/>
      <c r="DS36" s="646"/>
      <c r="DT36" s="646"/>
      <c r="DU36" s="646"/>
      <c r="DV36" s="647"/>
      <c r="DW36" s="650">
        <v>14.6</v>
      </c>
      <c r="DX36" s="679"/>
      <c r="DY36" s="679"/>
      <c r="DZ36" s="679"/>
      <c r="EA36" s="679"/>
      <c r="EB36" s="679"/>
      <c r="EC36" s="680"/>
    </row>
    <row r="37" spans="2:133" ht="11.25" customHeight="1" x14ac:dyDescent="0.15">
      <c r="B37" s="642" t="s">
        <v>326</v>
      </c>
      <c r="C37" s="643"/>
      <c r="D37" s="643"/>
      <c r="E37" s="643"/>
      <c r="F37" s="643"/>
      <c r="G37" s="643"/>
      <c r="H37" s="643"/>
      <c r="I37" s="643"/>
      <c r="J37" s="643"/>
      <c r="K37" s="643"/>
      <c r="L37" s="643"/>
      <c r="M37" s="643"/>
      <c r="N37" s="643"/>
      <c r="O37" s="643"/>
      <c r="P37" s="643"/>
      <c r="Q37" s="644"/>
      <c r="R37" s="645">
        <v>2545906</v>
      </c>
      <c r="S37" s="646"/>
      <c r="T37" s="646"/>
      <c r="U37" s="646"/>
      <c r="V37" s="646"/>
      <c r="W37" s="646"/>
      <c r="X37" s="646"/>
      <c r="Y37" s="647"/>
      <c r="Z37" s="648">
        <v>2.4</v>
      </c>
      <c r="AA37" s="648"/>
      <c r="AB37" s="648"/>
      <c r="AC37" s="648"/>
      <c r="AD37" s="649" t="s">
        <v>129</v>
      </c>
      <c r="AE37" s="649"/>
      <c r="AF37" s="649"/>
      <c r="AG37" s="649"/>
      <c r="AH37" s="649"/>
      <c r="AI37" s="649"/>
      <c r="AJ37" s="649"/>
      <c r="AK37" s="649"/>
      <c r="AL37" s="650" t="s">
        <v>129</v>
      </c>
      <c r="AM37" s="651"/>
      <c r="AN37" s="651"/>
      <c r="AO37" s="652"/>
      <c r="AQ37" s="723" t="s">
        <v>327</v>
      </c>
      <c r="AR37" s="724"/>
      <c r="AS37" s="724"/>
      <c r="AT37" s="724"/>
      <c r="AU37" s="724"/>
      <c r="AV37" s="724"/>
      <c r="AW37" s="724"/>
      <c r="AX37" s="724"/>
      <c r="AY37" s="725"/>
      <c r="AZ37" s="645">
        <v>4537724</v>
      </c>
      <c r="BA37" s="646"/>
      <c r="BB37" s="646"/>
      <c r="BC37" s="646"/>
      <c r="BD37" s="681"/>
      <c r="BE37" s="681"/>
      <c r="BF37" s="712"/>
      <c r="BG37" s="660" t="s">
        <v>328</v>
      </c>
      <c r="BH37" s="661"/>
      <c r="BI37" s="661"/>
      <c r="BJ37" s="661"/>
      <c r="BK37" s="661"/>
      <c r="BL37" s="661"/>
      <c r="BM37" s="661"/>
      <c r="BN37" s="661"/>
      <c r="BO37" s="661"/>
      <c r="BP37" s="661"/>
      <c r="BQ37" s="661"/>
      <c r="BR37" s="661"/>
      <c r="BS37" s="661"/>
      <c r="BT37" s="661"/>
      <c r="BU37" s="662"/>
      <c r="BV37" s="645">
        <v>-39439</v>
      </c>
      <c r="BW37" s="646"/>
      <c r="BX37" s="646"/>
      <c r="BY37" s="646"/>
      <c r="BZ37" s="646"/>
      <c r="CA37" s="646"/>
      <c r="CB37" s="655"/>
      <c r="CD37" s="660" t="s">
        <v>329</v>
      </c>
      <c r="CE37" s="661"/>
      <c r="CF37" s="661"/>
      <c r="CG37" s="661"/>
      <c r="CH37" s="661"/>
      <c r="CI37" s="661"/>
      <c r="CJ37" s="661"/>
      <c r="CK37" s="661"/>
      <c r="CL37" s="661"/>
      <c r="CM37" s="661"/>
      <c r="CN37" s="661"/>
      <c r="CO37" s="661"/>
      <c r="CP37" s="661"/>
      <c r="CQ37" s="662"/>
      <c r="CR37" s="645">
        <v>3996635</v>
      </c>
      <c r="CS37" s="681"/>
      <c r="CT37" s="681"/>
      <c r="CU37" s="681"/>
      <c r="CV37" s="681"/>
      <c r="CW37" s="681"/>
      <c r="CX37" s="681"/>
      <c r="CY37" s="682"/>
      <c r="CZ37" s="650">
        <v>3.9</v>
      </c>
      <c r="DA37" s="679"/>
      <c r="DB37" s="679"/>
      <c r="DC37" s="683"/>
      <c r="DD37" s="654">
        <v>3386235</v>
      </c>
      <c r="DE37" s="681"/>
      <c r="DF37" s="681"/>
      <c r="DG37" s="681"/>
      <c r="DH37" s="681"/>
      <c r="DI37" s="681"/>
      <c r="DJ37" s="681"/>
      <c r="DK37" s="682"/>
      <c r="DL37" s="654">
        <v>2742575</v>
      </c>
      <c r="DM37" s="681"/>
      <c r="DN37" s="681"/>
      <c r="DO37" s="681"/>
      <c r="DP37" s="681"/>
      <c r="DQ37" s="681"/>
      <c r="DR37" s="681"/>
      <c r="DS37" s="681"/>
      <c r="DT37" s="681"/>
      <c r="DU37" s="681"/>
      <c r="DV37" s="682"/>
      <c r="DW37" s="650">
        <v>5.3</v>
      </c>
      <c r="DX37" s="679"/>
      <c r="DY37" s="679"/>
      <c r="DZ37" s="679"/>
      <c r="EA37" s="679"/>
      <c r="EB37" s="679"/>
      <c r="EC37" s="680"/>
    </row>
    <row r="38" spans="2:133" ht="11.25" customHeight="1" x14ac:dyDescent="0.15">
      <c r="B38" s="642" t="s">
        <v>330</v>
      </c>
      <c r="C38" s="643"/>
      <c r="D38" s="643"/>
      <c r="E38" s="643"/>
      <c r="F38" s="643"/>
      <c r="G38" s="643"/>
      <c r="H38" s="643"/>
      <c r="I38" s="643"/>
      <c r="J38" s="643"/>
      <c r="K38" s="643"/>
      <c r="L38" s="643"/>
      <c r="M38" s="643"/>
      <c r="N38" s="643"/>
      <c r="O38" s="643"/>
      <c r="P38" s="643"/>
      <c r="Q38" s="644"/>
      <c r="R38" s="645">
        <v>9467013</v>
      </c>
      <c r="S38" s="646"/>
      <c r="T38" s="646"/>
      <c r="U38" s="646"/>
      <c r="V38" s="646"/>
      <c r="W38" s="646"/>
      <c r="X38" s="646"/>
      <c r="Y38" s="647"/>
      <c r="Z38" s="648">
        <v>9.1</v>
      </c>
      <c r="AA38" s="648"/>
      <c r="AB38" s="648"/>
      <c r="AC38" s="648"/>
      <c r="AD38" s="649">
        <v>4514</v>
      </c>
      <c r="AE38" s="649"/>
      <c r="AF38" s="649"/>
      <c r="AG38" s="649"/>
      <c r="AH38" s="649"/>
      <c r="AI38" s="649"/>
      <c r="AJ38" s="649"/>
      <c r="AK38" s="649"/>
      <c r="AL38" s="650">
        <v>0</v>
      </c>
      <c r="AM38" s="651"/>
      <c r="AN38" s="651"/>
      <c r="AO38" s="652"/>
      <c r="AQ38" s="723" t="s">
        <v>331</v>
      </c>
      <c r="AR38" s="724"/>
      <c r="AS38" s="724"/>
      <c r="AT38" s="724"/>
      <c r="AU38" s="724"/>
      <c r="AV38" s="724"/>
      <c r="AW38" s="724"/>
      <c r="AX38" s="724"/>
      <c r="AY38" s="725"/>
      <c r="AZ38" s="645">
        <v>1315090</v>
      </c>
      <c r="BA38" s="646"/>
      <c r="BB38" s="646"/>
      <c r="BC38" s="646"/>
      <c r="BD38" s="681"/>
      <c r="BE38" s="681"/>
      <c r="BF38" s="712"/>
      <c r="BG38" s="660" t="s">
        <v>332</v>
      </c>
      <c r="BH38" s="661"/>
      <c r="BI38" s="661"/>
      <c r="BJ38" s="661"/>
      <c r="BK38" s="661"/>
      <c r="BL38" s="661"/>
      <c r="BM38" s="661"/>
      <c r="BN38" s="661"/>
      <c r="BO38" s="661"/>
      <c r="BP38" s="661"/>
      <c r="BQ38" s="661"/>
      <c r="BR38" s="661"/>
      <c r="BS38" s="661"/>
      <c r="BT38" s="661"/>
      <c r="BU38" s="662"/>
      <c r="BV38" s="645">
        <v>23644</v>
      </c>
      <c r="BW38" s="646"/>
      <c r="BX38" s="646"/>
      <c r="BY38" s="646"/>
      <c r="BZ38" s="646"/>
      <c r="CA38" s="646"/>
      <c r="CB38" s="655"/>
      <c r="CD38" s="660" t="s">
        <v>333</v>
      </c>
      <c r="CE38" s="661"/>
      <c r="CF38" s="661"/>
      <c r="CG38" s="661"/>
      <c r="CH38" s="661"/>
      <c r="CI38" s="661"/>
      <c r="CJ38" s="661"/>
      <c r="CK38" s="661"/>
      <c r="CL38" s="661"/>
      <c r="CM38" s="661"/>
      <c r="CN38" s="661"/>
      <c r="CO38" s="661"/>
      <c r="CP38" s="661"/>
      <c r="CQ38" s="662"/>
      <c r="CR38" s="645">
        <v>6928763</v>
      </c>
      <c r="CS38" s="646"/>
      <c r="CT38" s="646"/>
      <c r="CU38" s="646"/>
      <c r="CV38" s="646"/>
      <c r="CW38" s="646"/>
      <c r="CX38" s="646"/>
      <c r="CY38" s="647"/>
      <c r="CZ38" s="650">
        <v>6.8</v>
      </c>
      <c r="DA38" s="679"/>
      <c r="DB38" s="679"/>
      <c r="DC38" s="683"/>
      <c r="DD38" s="654">
        <v>5701418</v>
      </c>
      <c r="DE38" s="646"/>
      <c r="DF38" s="646"/>
      <c r="DG38" s="646"/>
      <c r="DH38" s="646"/>
      <c r="DI38" s="646"/>
      <c r="DJ38" s="646"/>
      <c r="DK38" s="647"/>
      <c r="DL38" s="654">
        <v>5308371</v>
      </c>
      <c r="DM38" s="646"/>
      <c r="DN38" s="646"/>
      <c r="DO38" s="646"/>
      <c r="DP38" s="646"/>
      <c r="DQ38" s="646"/>
      <c r="DR38" s="646"/>
      <c r="DS38" s="646"/>
      <c r="DT38" s="646"/>
      <c r="DU38" s="646"/>
      <c r="DV38" s="647"/>
      <c r="DW38" s="650">
        <v>10.199999999999999</v>
      </c>
      <c r="DX38" s="679"/>
      <c r="DY38" s="679"/>
      <c r="DZ38" s="679"/>
      <c r="EA38" s="679"/>
      <c r="EB38" s="679"/>
      <c r="EC38" s="680"/>
    </row>
    <row r="39" spans="2:133" ht="11.25" customHeight="1" x14ac:dyDescent="0.15">
      <c r="B39" s="642" t="s">
        <v>334</v>
      </c>
      <c r="C39" s="643"/>
      <c r="D39" s="643"/>
      <c r="E39" s="643"/>
      <c r="F39" s="643"/>
      <c r="G39" s="643"/>
      <c r="H39" s="643"/>
      <c r="I39" s="643"/>
      <c r="J39" s="643"/>
      <c r="K39" s="643"/>
      <c r="L39" s="643"/>
      <c r="M39" s="643"/>
      <c r="N39" s="643"/>
      <c r="O39" s="643"/>
      <c r="P39" s="643"/>
      <c r="Q39" s="644"/>
      <c r="R39" s="645">
        <v>14706305</v>
      </c>
      <c r="S39" s="646"/>
      <c r="T39" s="646"/>
      <c r="U39" s="646"/>
      <c r="V39" s="646"/>
      <c r="W39" s="646"/>
      <c r="X39" s="646"/>
      <c r="Y39" s="647"/>
      <c r="Z39" s="648">
        <v>14.1</v>
      </c>
      <c r="AA39" s="648"/>
      <c r="AB39" s="648"/>
      <c r="AC39" s="648"/>
      <c r="AD39" s="649" t="s">
        <v>129</v>
      </c>
      <c r="AE39" s="649"/>
      <c r="AF39" s="649"/>
      <c r="AG39" s="649"/>
      <c r="AH39" s="649"/>
      <c r="AI39" s="649"/>
      <c r="AJ39" s="649"/>
      <c r="AK39" s="649"/>
      <c r="AL39" s="650" t="s">
        <v>240</v>
      </c>
      <c r="AM39" s="651"/>
      <c r="AN39" s="651"/>
      <c r="AO39" s="652"/>
      <c r="AQ39" s="723" t="s">
        <v>335</v>
      </c>
      <c r="AR39" s="724"/>
      <c r="AS39" s="724"/>
      <c r="AT39" s="724"/>
      <c r="AU39" s="724"/>
      <c r="AV39" s="724"/>
      <c r="AW39" s="724"/>
      <c r="AX39" s="724"/>
      <c r="AY39" s="725"/>
      <c r="AZ39" s="645">
        <v>1006454</v>
      </c>
      <c r="BA39" s="646"/>
      <c r="BB39" s="646"/>
      <c r="BC39" s="646"/>
      <c r="BD39" s="681"/>
      <c r="BE39" s="681"/>
      <c r="BF39" s="712"/>
      <c r="BG39" s="660" t="s">
        <v>336</v>
      </c>
      <c r="BH39" s="661"/>
      <c r="BI39" s="661"/>
      <c r="BJ39" s="661"/>
      <c r="BK39" s="661"/>
      <c r="BL39" s="661"/>
      <c r="BM39" s="661"/>
      <c r="BN39" s="661"/>
      <c r="BO39" s="661"/>
      <c r="BP39" s="661"/>
      <c r="BQ39" s="661"/>
      <c r="BR39" s="661"/>
      <c r="BS39" s="661"/>
      <c r="BT39" s="661"/>
      <c r="BU39" s="662"/>
      <c r="BV39" s="645">
        <v>36579</v>
      </c>
      <c r="BW39" s="646"/>
      <c r="BX39" s="646"/>
      <c r="BY39" s="646"/>
      <c r="BZ39" s="646"/>
      <c r="CA39" s="646"/>
      <c r="CB39" s="655"/>
      <c r="CD39" s="660" t="s">
        <v>337</v>
      </c>
      <c r="CE39" s="661"/>
      <c r="CF39" s="661"/>
      <c r="CG39" s="661"/>
      <c r="CH39" s="661"/>
      <c r="CI39" s="661"/>
      <c r="CJ39" s="661"/>
      <c r="CK39" s="661"/>
      <c r="CL39" s="661"/>
      <c r="CM39" s="661"/>
      <c r="CN39" s="661"/>
      <c r="CO39" s="661"/>
      <c r="CP39" s="661"/>
      <c r="CQ39" s="662"/>
      <c r="CR39" s="645">
        <v>828737</v>
      </c>
      <c r="CS39" s="681"/>
      <c r="CT39" s="681"/>
      <c r="CU39" s="681"/>
      <c r="CV39" s="681"/>
      <c r="CW39" s="681"/>
      <c r="CX39" s="681"/>
      <c r="CY39" s="682"/>
      <c r="CZ39" s="650">
        <v>0.8</v>
      </c>
      <c r="DA39" s="679"/>
      <c r="DB39" s="679"/>
      <c r="DC39" s="683"/>
      <c r="DD39" s="654">
        <v>357438</v>
      </c>
      <c r="DE39" s="681"/>
      <c r="DF39" s="681"/>
      <c r="DG39" s="681"/>
      <c r="DH39" s="681"/>
      <c r="DI39" s="681"/>
      <c r="DJ39" s="681"/>
      <c r="DK39" s="682"/>
      <c r="DL39" s="654" t="s">
        <v>129</v>
      </c>
      <c r="DM39" s="681"/>
      <c r="DN39" s="681"/>
      <c r="DO39" s="681"/>
      <c r="DP39" s="681"/>
      <c r="DQ39" s="681"/>
      <c r="DR39" s="681"/>
      <c r="DS39" s="681"/>
      <c r="DT39" s="681"/>
      <c r="DU39" s="681"/>
      <c r="DV39" s="682"/>
      <c r="DW39" s="650" t="s">
        <v>240</v>
      </c>
      <c r="DX39" s="679"/>
      <c r="DY39" s="679"/>
      <c r="DZ39" s="679"/>
      <c r="EA39" s="679"/>
      <c r="EB39" s="679"/>
      <c r="EC39" s="680"/>
    </row>
    <row r="40" spans="2:133" ht="11.25" customHeight="1" x14ac:dyDescent="0.15">
      <c r="B40" s="642" t="s">
        <v>338</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240</v>
      </c>
      <c r="AA40" s="648"/>
      <c r="AB40" s="648"/>
      <c r="AC40" s="648"/>
      <c r="AD40" s="649" t="s">
        <v>129</v>
      </c>
      <c r="AE40" s="649"/>
      <c r="AF40" s="649"/>
      <c r="AG40" s="649"/>
      <c r="AH40" s="649"/>
      <c r="AI40" s="649"/>
      <c r="AJ40" s="649"/>
      <c r="AK40" s="649"/>
      <c r="AL40" s="650" t="s">
        <v>129</v>
      </c>
      <c r="AM40" s="651"/>
      <c r="AN40" s="651"/>
      <c r="AO40" s="652"/>
      <c r="AQ40" s="723" t="s">
        <v>339</v>
      </c>
      <c r="AR40" s="724"/>
      <c r="AS40" s="724"/>
      <c r="AT40" s="724"/>
      <c r="AU40" s="724"/>
      <c r="AV40" s="724"/>
      <c r="AW40" s="724"/>
      <c r="AX40" s="724"/>
      <c r="AY40" s="725"/>
      <c r="AZ40" s="645">
        <v>44884</v>
      </c>
      <c r="BA40" s="646"/>
      <c r="BB40" s="646"/>
      <c r="BC40" s="646"/>
      <c r="BD40" s="681"/>
      <c r="BE40" s="681"/>
      <c r="BF40" s="712"/>
      <c r="BG40" s="726" t="s">
        <v>340</v>
      </c>
      <c r="BH40" s="727"/>
      <c r="BI40" s="727"/>
      <c r="BJ40" s="727"/>
      <c r="BK40" s="727"/>
      <c r="BL40" s="236"/>
      <c r="BM40" s="661" t="s">
        <v>341</v>
      </c>
      <c r="BN40" s="661"/>
      <c r="BO40" s="661"/>
      <c r="BP40" s="661"/>
      <c r="BQ40" s="661"/>
      <c r="BR40" s="661"/>
      <c r="BS40" s="661"/>
      <c r="BT40" s="661"/>
      <c r="BU40" s="662"/>
      <c r="BV40" s="645">
        <v>88</v>
      </c>
      <c r="BW40" s="646"/>
      <c r="BX40" s="646"/>
      <c r="BY40" s="646"/>
      <c r="BZ40" s="646"/>
      <c r="CA40" s="646"/>
      <c r="CB40" s="655"/>
      <c r="CD40" s="660" t="s">
        <v>342</v>
      </c>
      <c r="CE40" s="661"/>
      <c r="CF40" s="661"/>
      <c r="CG40" s="661"/>
      <c r="CH40" s="661"/>
      <c r="CI40" s="661"/>
      <c r="CJ40" s="661"/>
      <c r="CK40" s="661"/>
      <c r="CL40" s="661"/>
      <c r="CM40" s="661"/>
      <c r="CN40" s="661"/>
      <c r="CO40" s="661"/>
      <c r="CP40" s="661"/>
      <c r="CQ40" s="662"/>
      <c r="CR40" s="645">
        <v>8139228</v>
      </c>
      <c r="CS40" s="646"/>
      <c r="CT40" s="646"/>
      <c r="CU40" s="646"/>
      <c r="CV40" s="646"/>
      <c r="CW40" s="646"/>
      <c r="CX40" s="646"/>
      <c r="CY40" s="647"/>
      <c r="CZ40" s="650">
        <v>8</v>
      </c>
      <c r="DA40" s="679"/>
      <c r="DB40" s="679"/>
      <c r="DC40" s="683"/>
      <c r="DD40" s="654">
        <v>770387</v>
      </c>
      <c r="DE40" s="646"/>
      <c r="DF40" s="646"/>
      <c r="DG40" s="646"/>
      <c r="DH40" s="646"/>
      <c r="DI40" s="646"/>
      <c r="DJ40" s="646"/>
      <c r="DK40" s="647"/>
      <c r="DL40" s="654" t="s">
        <v>130</v>
      </c>
      <c r="DM40" s="646"/>
      <c r="DN40" s="646"/>
      <c r="DO40" s="646"/>
      <c r="DP40" s="646"/>
      <c r="DQ40" s="646"/>
      <c r="DR40" s="646"/>
      <c r="DS40" s="646"/>
      <c r="DT40" s="646"/>
      <c r="DU40" s="646"/>
      <c r="DV40" s="647"/>
      <c r="DW40" s="650" t="s">
        <v>240</v>
      </c>
      <c r="DX40" s="679"/>
      <c r="DY40" s="679"/>
      <c r="DZ40" s="679"/>
      <c r="EA40" s="679"/>
      <c r="EB40" s="679"/>
      <c r="EC40" s="680"/>
    </row>
    <row r="41" spans="2:133" ht="11.25" customHeight="1" x14ac:dyDescent="0.15">
      <c r="B41" s="642" t="s">
        <v>343</v>
      </c>
      <c r="C41" s="643"/>
      <c r="D41" s="643"/>
      <c r="E41" s="643"/>
      <c r="F41" s="643"/>
      <c r="G41" s="643"/>
      <c r="H41" s="643"/>
      <c r="I41" s="643"/>
      <c r="J41" s="643"/>
      <c r="K41" s="643"/>
      <c r="L41" s="643"/>
      <c r="M41" s="643"/>
      <c r="N41" s="643"/>
      <c r="O41" s="643"/>
      <c r="P41" s="643"/>
      <c r="Q41" s="644"/>
      <c r="R41" s="645">
        <v>2605205</v>
      </c>
      <c r="S41" s="646"/>
      <c r="T41" s="646"/>
      <c r="U41" s="646"/>
      <c r="V41" s="646"/>
      <c r="W41" s="646"/>
      <c r="X41" s="646"/>
      <c r="Y41" s="647"/>
      <c r="Z41" s="648">
        <v>2.5</v>
      </c>
      <c r="AA41" s="648"/>
      <c r="AB41" s="648"/>
      <c r="AC41" s="648"/>
      <c r="AD41" s="649" t="s">
        <v>129</v>
      </c>
      <c r="AE41" s="649"/>
      <c r="AF41" s="649"/>
      <c r="AG41" s="649"/>
      <c r="AH41" s="649"/>
      <c r="AI41" s="649"/>
      <c r="AJ41" s="649"/>
      <c r="AK41" s="649"/>
      <c r="AL41" s="650" t="s">
        <v>240</v>
      </c>
      <c r="AM41" s="651"/>
      <c r="AN41" s="651"/>
      <c r="AO41" s="652"/>
      <c r="AQ41" s="723" t="s">
        <v>344</v>
      </c>
      <c r="AR41" s="724"/>
      <c r="AS41" s="724"/>
      <c r="AT41" s="724"/>
      <c r="AU41" s="724"/>
      <c r="AV41" s="724"/>
      <c r="AW41" s="724"/>
      <c r="AX41" s="724"/>
      <c r="AY41" s="725"/>
      <c r="AZ41" s="645">
        <v>1698489</v>
      </c>
      <c r="BA41" s="646"/>
      <c r="BB41" s="646"/>
      <c r="BC41" s="646"/>
      <c r="BD41" s="681"/>
      <c r="BE41" s="681"/>
      <c r="BF41" s="712"/>
      <c r="BG41" s="726"/>
      <c r="BH41" s="727"/>
      <c r="BI41" s="727"/>
      <c r="BJ41" s="727"/>
      <c r="BK41" s="727"/>
      <c r="BL41" s="236"/>
      <c r="BM41" s="661" t="s">
        <v>345</v>
      </c>
      <c r="BN41" s="661"/>
      <c r="BO41" s="661"/>
      <c r="BP41" s="661"/>
      <c r="BQ41" s="661"/>
      <c r="BR41" s="661"/>
      <c r="BS41" s="661"/>
      <c r="BT41" s="661"/>
      <c r="BU41" s="662"/>
      <c r="BV41" s="645" t="s">
        <v>129</v>
      </c>
      <c r="BW41" s="646"/>
      <c r="BX41" s="646"/>
      <c r="BY41" s="646"/>
      <c r="BZ41" s="646"/>
      <c r="CA41" s="646"/>
      <c r="CB41" s="655"/>
      <c r="CD41" s="660" t="s">
        <v>346</v>
      </c>
      <c r="CE41" s="661"/>
      <c r="CF41" s="661"/>
      <c r="CG41" s="661"/>
      <c r="CH41" s="661"/>
      <c r="CI41" s="661"/>
      <c r="CJ41" s="661"/>
      <c r="CK41" s="661"/>
      <c r="CL41" s="661"/>
      <c r="CM41" s="661"/>
      <c r="CN41" s="661"/>
      <c r="CO41" s="661"/>
      <c r="CP41" s="661"/>
      <c r="CQ41" s="662"/>
      <c r="CR41" s="645" t="s">
        <v>129</v>
      </c>
      <c r="CS41" s="681"/>
      <c r="CT41" s="681"/>
      <c r="CU41" s="681"/>
      <c r="CV41" s="681"/>
      <c r="CW41" s="681"/>
      <c r="CX41" s="681"/>
      <c r="CY41" s="682"/>
      <c r="CZ41" s="650" t="s">
        <v>130</v>
      </c>
      <c r="DA41" s="679"/>
      <c r="DB41" s="679"/>
      <c r="DC41" s="683"/>
      <c r="DD41" s="654" t="s">
        <v>129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347</v>
      </c>
      <c r="C42" s="696"/>
      <c r="D42" s="696"/>
      <c r="E42" s="696"/>
      <c r="F42" s="696"/>
      <c r="G42" s="696"/>
      <c r="H42" s="696"/>
      <c r="I42" s="696"/>
      <c r="J42" s="696"/>
      <c r="K42" s="696"/>
      <c r="L42" s="696"/>
      <c r="M42" s="696"/>
      <c r="N42" s="696"/>
      <c r="O42" s="696"/>
      <c r="P42" s="696"/>
      <c r="Q42" s="697"/>
      <c r="R42" s="730">
        <v>104317163</v>
      </c>
      <c r="S42" s="731"/>
      <c r="T42" s="731"/>
      <c r="U42" s="731"/>
      <c r="V42" s="731"/>
      <c r="W42" s="731"/>
      <c r="X42" s="731"/>
      <c r="Y42" s="739"/>
      <c r="Z42" s="740">
        <v>100</v>
      </c>
      <c r="AA42" s="740"/>
      <c r="AB42" s="740"/>
      <c r="AC42" s="740"/>
      <c r="AD42" s="741">
        <v>49380232</v>
      </c>
      <c r="AE42" s="741"/>
      <c r="AF42" s="741"/>
      <c r="AG42" s="741"/>
      <c r="AH42" s="741"/>
      <c r="AI42" s="741"/>
      <c r="AJ42" s="741"/>
      <c r="AK42" s="741"/>
      <c r="AL42" s="742">
        <v>100</v>
      </c>
      <c r="AM42" s="717"/>
      <c r="AN42" s="717"/>
      <c r="AO42" s="743"/>
      <c r="AQ42" s="744" t="s">
        <v>348</v>
      </c>
      <c r="AR42" s="745"/>
      <c r="AS42" s="745"/>
      <c r="AT42" s="745"/>
      <c r="AU42" s="745"/>
      <c r="AV42" s="745"/>
      <c r="AW42" s="745"/>
      <c r="AX42" s="745"/>
      <c r="AY42" s="746"/>
      <c r="AZ42" s="730">
        <v>5185390</v>
      </c>
      <c r="BA42" s="731"/>
      <c r="BB42" s="731"/>
      <c r="BC42" s="731"/>
      <c r="BD42" s="716"/>
      <c r="BE42" s="716"/>
      <c r="BF42" s="718"/>
      <c r="BG42" s="728"/>
      <c r="BH42" s="729"/>
      <c r="BI42" s="729"/>
      <c r="BJ42" s="729"/>
      <c r="BK42" s="729"/>
      <c r="BL42" s="237"/>
      <c r="BM42" s="671" t="s">
        <v>349</v>
      </c>
      <c r="BN42" s="671"/>
      <c r="BO42" s="671"/>
      <c r="BP42" s="671"/>
      <c r="BQ42" s="671"/>
      <c r="BR42" s="671"/>
      <c r="BS42" s="671"/>
      <c r="BT42" s="671"/>
      <c r="BU42" s="672"/>
      <c r="BV42" s="730">
        <v>346</v>
      </c>
      <c r="BW42" s="731"/>
      <c r="BX42" s="731"/>
      <c r="BY42" s="731"/>
      <c r="BZ42" s="731"/>
      <c r="CA42" s="731"/>
      <c r="CB42" s="738"/>
      <c r="CD42" s="642" t="s">
        <v>350</v>
      </c>
      <c r="CE42" s="643"/>
      <c r="CF42" s="643"/>
      <c r="CG42" s="643"/>
      <c r="CH42" s="643"/>
      <c r="CI42" s="643"/>
      <c r="CJ42" s="643"/>
      <c r="CK42" s="643"/>
      <c r="CL42" s="643"/>
      <c r="CM42" s="643"/>
      <c r="CN42" s="643"/>
      <c r="CO42" s="643"/>
      <c r="CP42" s="643"/>
      <c r="CQ42" s="644"/>
      <c r="CR42" s="645">
        <v>15823734</v>
      </c>
      <c r="CS42" s="646"/>
      <c r="CT42" s="646"/>
      <c r="CU42" s="646"/>
      <c r="CV42" s="646"/>
      <c r="CW42" s="646"/>
      <c r="CX42" s="646"/>
      <c r="CY42" s="647"/>
      <c r="CZ42" s="650">
        <v>15.5</v>
      </c>
      <c r="DA42" s="651"/>
      <c r="DB42" s="651"/>
      <c r="DC42" s="663"/>
      <c r="DD42" s="654">
        <v>1120636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351</v>
      </c>
      <c r="CE43" s="643"/>
      <c r="CF43" s="643"/>
      <c r="CG43" s="643"/>
      <c r="CH43" s="643"/>
      <c r="CI43" s="643"/>
      <c r="CJ43" s="643"/>
      <c r="CK43" s="643"/>
      <c r="CL43" s="643"/>
      <c r="CM43" s="643"/>
      <c r="CN43" s="643"/>
      <c r="CO43" s="643"/>
      <c r="CP43" s="643"/>
      <c r="CQ43" s="644"/>
      <c r="CR43" s="645">
        <v>193714</v>
      </c>
      <c r="CS43" s="681"/>
      <c r="CT43" s="681"/>
      <c r="CU43" s="681"/>
      <c r="CV43" s="681"/>
      <c r="CW43" s="681"/>
      <c r="CX43" s="681"/>
      <c r="CY43" s="682"/>
      <c r="CZ43" s="650">
        <v>0.2</v>
      </c>
      <c r="DA43" s="679"/>
      <c r="DB43" s="679"/>
      <c r="DC43" s="683"/>
      <c r="DD43" s="654">
        <v>187814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300</v>
      </c>
      <c r="CE44" s="758"/>
      <c r="CF44" s="642" t="s">
        <v>352</v>
      </c>
      <c r="CG44" s="643"/>
      <c r="CH44" s="643"/>
      <c r="CI44" s="643"/>
      <c r="CJ44" s="643"/>
      <c r="CK44" s="643"/>
      <c r="CL44" s="643"/>
      <c r="CM44" s="643"/>
      <c r="CN44" s="643"/>
      <c r="CO44" s="643"/>
      <c r="CP44" s="643"/>
      <c r="CQ44" s="644"/>
      <c r="CR44" s="645">
        <v>14877930</v>
      </c>
      <c r="CS44" s="646"/>
      <c r="CT44" s="646"/>
      <c r="CU44" s="646"/>
      <c r="CV44" s="646"/>
      <c r="CW44" s="646"/>
      <c r="CX44" s="646"/>
      <c r="CY44" s="647"/>
      <c r="CZ44" s="650">
        <v>14.6</v>
      </c>
      <c r="DA44" s="651"/>
      <c r="DB44" s="651"/>
      <c r="DC44" s="663"/>
      <c r="DD44" s="654">
        <v>1106385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353</v>
      </c>
      <c r="CG45" s="643"/>
      <c r="CH45" s="643"/>
      <c r="CI45" s="643"/>
      <c r="CJ45" s="643"/>
      <c r="CK45" s="643"/>
      <c r="CL45" s="643"/>
      <c r="CM45" s="643"/>
      <c r="CN45" s="643"/>
      <c r="CO45" s="643"/>
      <c r="CP45" s="643"/>
      <c r="CQ45" s="644"/>
      <c r="CR45" s="645">
        <v>4199718</v>
      </c>
      <c r="CS45" s="681"/>
      <c r="CT45" s="681"/>
      <c r="CU45" s="681"/>
      <c r="CV45" s="681"/>
      <c r="CW45" s="681"/>
      <c r="CX45" s="681"/>
      <c r="CY45" s="682"/>
      <c r="CZ45" s="650">
        <v>4.0999999999999996</v>
      </c>
      <c r="DA45" s="679"/>
      <c r="DB45" s="679"/>
      <c r="DC45" s="683"/>
      <c r="DD45" s="654">
        <v>138771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355</v>
      </c>
      <c r="CG46" s="643"/>
      <c r="CH46" s="643"/>
      <c r="CI46" s="643"/>
      <c r="CJ46" s="643"/>
      <c r="CK46" s="643"/>
      <c r="CL46" s="643"/>
      <c r="CM46" s="643"/>
      <c r="CN46" s="643"/>
      <c r="CO46" s="643"/>
      <c r="CP46" s="643"/>
      <c r="CQ46" s="644"/>
      <c r="CR46" s="645">
        <v>10504996</v>
      </c>
      <c r="CS46" s="646"/>
      <c r="CT46" s="646"/>
      <c r="CU46" s="646"/>
      <c r="CV46" s="646"/>
      <c r="CW46" s="646"/>
      <c r="CX46" s="646"/>
      <c r="CY46" s="647"/>
      <c r="CZ46" s="650">
        <v>10.3</v>
      </c>
      <c r="DA46" s="651"/>
      <c r="DB46" s="651"/>
      <c r="DC46" s="663"/>
      <c r="DD46" s="654">
        <v>961223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357</v>
      </c>
      <c r="CG47" s="643"/>
      <c r="CH47" s="643"/>
      <c r="CI47" s="643"/>
      <c r="CJ47" s="643"/>
      <c r="CK47" s="643"/>
      <c r="CL47" s="643"/>
      <c r="CM47" s="643"/>
      <c r="CN47" s="643"/>
      <c r="CO47" s="643"/>
      <c r="CP47" s="643"/>
      <c r="CQ47" s="644"/>
      <c r="CR47" s="645">
        <v>945804</v>
      </c>
      <c r="CS47" s="681"/>
      <c r="CT47" s="681"/>
      <c r="CU47" s="681"/>
      <c r="CV47" s="681"/>
      <c r="CW47" s="681"/>
      <c r="CX47" s="681"/>
      <c r="CY47" s="682"/>
      <c r="CZ47" s="650">
        <v>0.9</v>
      </c>
      <c r="DA47" s="679"/>
      <c r="DB47" s="679"/>
      <c r="DC47" s="683"/>
      <c r="DD47" s="654">
        <v>14251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358</v>
      </c>
      <c r="CD48" s="761"/>
      <c r="CE48" s="762"/>
      <c r="CF48" s="642" t="s">
        <v>359</v>
      </c>
      <c r="CG48" s="643"/>
      <c r="CH48" s="643"/>
      <c r="CI48" s="643"/>
      <c r="CJ48" s="643"/>
      <c r="CK48" s="643"/>
      <c r="CL48" s="643"/>
      <c r="CM48" s="643"/>
      <c r="CN48" s="643"/>
      <c r="CO48" s="643"/>
      <c r="CP48" s="643"/>
      <c r="CQ48" s="644"/>
      <c r="CR48" s="645" t="s">
        <v>240</v>
      </c>
      <c r="CS48" s="646"/>
      <c r="CT48" s="646"/>
      <c r="CU48" s="646"/>
      <c r="CV48" s="646"/>
      <c r="CW48" s="646"/>
      <c r="CX48" s="646"/>
      <c r="CY48" s="647"/>
      <c r="CZ48" s="650" t="s">
        <v>129</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360</v>
      </c>
      <c r="CE49" s="696"/>
      <c r="CF49" s="696"/>
      <c r="CG49" s="696"/>
      <c r="CH49" s="696"/>
      <c r="CI49" s="696"/>
      <c r="CJ49" s="696"/>
      <c r="CK49" s="696"/>
      <c r="CL49" s="696"/>
      <c r="CM49" s="696"/>
      <c r="CN49" s="696"/>
      <c r="CO49" s="696"/>
      <c r="CP49" s="696"/>
      <c r="CQ49" s="697"/>
      <c r="CR49" s="730">
        <v>102166213</v>
      </c>
      <c r="CS49" s="716"/>
      <c r="CT49" s="716"/>
      <c r="CU49" s="716"/>
      <c r="CV49" s="716"/>
      <c r="CW49" s="716"/>
      <c r="CX49" s="716"/>
      <c r="CY49" s="747"/>
      <c r="CZ49" s="742">
        <v>100</v>
      </c>
      <c r="DA49" s="748"/>
      <c r="DB49" s="748"/>
      <c r="DC49" s="749"/>
      <c r="DD49" s="750">
        <v>55562046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MhRbNTQL4eUFHYhpAaIN86sAUX/3KwNpwqSu76LYPnr1V3FoWdwK6MHgTYG2jSgQp9Nu9AiXoV8iUoEwPeNNAw==" saltValue="Dg8sC7ljLsRttMzbbnZFu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DL8" sqref="DL8:DP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362</v>
      </c>
      <c r="DK2" s="793"/>
      <c r="DL2" s="793"/>
      <c r="DM2" s="793"/>
      <c r="DN2" s="793"/>
      <c r="DO2" s="794"/>
      <c r="DP2" s="250"/>
      <c r="DQ2" s="792" t="s">
        <v>363</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366</v>
      </c>
      <c r="B5" s="787"/>
      <c r="C5" s="787"/>
      <c r="D5" s="787"/>
      <c r="E5" s="787"/>
      <c r="F5" s="787"/>
      <c r="G5" s="787"/>
      <c r="H5" s="787"/>
      <c r="I5" s="787"/>
      <c r="J5" s="787"/>
      <c r="K5" s="787"/>
      <c r="L5" s="787"/>
      <c r="M5" s="787"/>
      <c r="N5" s="787"/>
      <c r="O5" s="787"/>
      <c r="P5" s="788"/>
      <c r="Q5" s="763" t="s">
        <v>367</v>
      </c>
      <c r="R5" s="764"/>
      <c r="S5" s="764"/>
      <c r="T5" s="764"/>
      <c r="U5" s="765"/>
      <c r="V5" s="763" t="s">
        <v>368</v>
      </c>
      <c r="W5" s="764"/>
      <c r="X5" s="764"/>
      <c r="Y5" s="764"/>
      <c r="Z5" s="765"/>
      <c r="AA5" s="763" t="s">
        <v>369</v>
      </c>
      <c r="AB5" s="764"/>
      <c r="AC5" s="764"/>
      <c r="AD5" s="764"/>
      <c r="AE5" s="764"/>
      <c r="AF5" s="796" t="s">
        <v>370</v>
      </c>
      <c r="AG5" s="764"/>
      <c r="AH5" s="764"/>
      <c r="AI5" s="764"/>
      <c r="AJ5" s="775"/>
      <c r="AK5" s="764" t="s">
        <v>371</v>
      </c>
      <c r="AL5" s="764"/>
      <c r="AM5" s="764"/>
      <c r="AN5" s="764"/>
      <c r="AO5" s="765"/>
      <c r="AP5" s="763" t="s">
        <v>372</v>
      </c>
      <c r="AQ5" s="764"/>
      <c r="AR5" s="764"/>
      <c r="AS5" s="764"/>
      <c r="AT5" s="765"/>
      <c r="AU5" s="763" t="s">
        <v>373</v>
      </c>
      <c r="AV5" s="764"/>
      <c r="AW5" s="764"/>
      <c r="AX5" s="764"/>
      <c r="AY5" s="775"/>
      <c r="AZ5" s="257"/>
      <c r="BA5" s="257"/>
      <c r="BB5" s="257"/>
      <c r="BC5" s="257"/>
      <c r="BD5" s="257"/>
      <c r="BE5" s="258"/>
      <c r="BF5" s="258"/>
      <c r="BG5" s="258"/>
      <c r="BH5" s="258"/>
      <c r="BI5" s="258"/>
      <c r="BJ5" s="258"/>
      <c r="BK5" s="258"/>
      <c r="BL5" s="258"/>
      <c r="BM5" s="258"/>
      <c r="BN5" s="258"/>
      <c r="BO5" s="258"/>
      <c r="BP5" s="258"/>
      <c r="BQ5" s="786" t="s">
        <v>374</v>
      </c>
      <c r="BR5" s="787"/>
      <c r="BS5" s="787"/>
      <c r="BT5" s="787"/>
      <c r="BU5" s="787"/>
      <c r="BV5" s="787"/>
      <c r="BW5" s="787"/>
      <c r="BX5" s="787"/>
      <c r="BY5" s="787"/>
      <c r="BZ5" s="787"/>
      <c r="CA5" s="787"/>
      <c r="CB5" s="787"/>
      <c r="CC5" s="787"/>
      <c r="CD5" s="787"/>
      <c r="CE5" s="787"/>
      <c r="CF5" s="787"/>
      <c r="CG5" s="788"/>
      <c r="CH5" s="763" t="s">
        <v>375</v>
      </c>
      <c r="CI5" s="764"/>
      <c r="CJ5" s="764"/>
      <c r="CK5" s="764"/>
      <c r="CL5" s="765"/>
      <c r="CM5" s="763" t="s">
        <v>376</v>
      </c>
      <c r="CN5" s="764"/>
      <c r="CO5" s="764"/>
      <c r="CP5" s="764"/>
      <c r="CQ5" s="765"/>
      <c r="CR5" s="763" t="s">
        <v>377</v>
      </c>
      <c r="CS5" s="764"/>
      <c r="CT5" s="764"/>
      <c r="CU5" s="764"/>
      <c r="CV5" s="765"/>
      <c r="CW5" s="763" t="s">
        <v>378</v>
      </c>
      <c r="CX5" s="764"/>
      <c r="CY5" s="764"/>
      <c r="CZ5" s="764"/>
      <c r="DA5" s="765"/>
      <c r="DB5" s="763" t="s">
        <v>379</v>
      </c>
      <c r="DC5" s="764"/>
      <c r="DD5" s="764"/>
      <c r="DE5" s="764"/>
      <c r="DF5" s="765"/>
      <c r="DG5" s="769" t="s">
        <v>380</v>
      </c>
      <c r="DH5" s="770"/>
      <c r="DI5" s="770"/>
      <c r="DJ5" s="770"/>
      <c r="DK5" s="771"/>
      <c r="DL5" s="769" t="s">
        <v>381</v>
      </c>
      <c r="DM5" s="770"/>
      <c r="DN5" s="770"/>
      <c r="DO5" s="770"/>
      <c r="DP5" s="771"/>
      <c r="DQ5" s="763" t="s">
        <v>382</v>
      </c>
      <c r="DR5" s="764"/>
      <c r="DS5" s="764"/>
      <c r="DT5" s="764"/>
      <c r="DU5" s="765"/>
      <c r="DV5" s="763" t="s">
        <v>373</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383</v>
      </c>
      <c r="C7" s="778"/>
      <c r="D7" s="778"/>
      <c r="E7" s="778"/>
      <c r="F7" s="778"/>
      <c r="G7" s="778"/>
      <c r="H7" s="778"/>
      <c r="I7" s="778"/>
      <c r="J7" s="778"/>
      <c r="K7" s="778"/>
      <c r="L7" s="778"/>
      <c r="M7" s="778"/>
      <c r="N7" s="778"/>
      <c r="O7" s="778"/>
      <c r="P7" s="779"/>
      <c r="Q7" s="780">
        <v>104272</v>
      </c>
      <c r="R7" s="781"/>
      <c r="S7" s="781"/>
      <c r="T7" s="781"/>
      <c r="U7" s="781"/>
      <c r="V7" s="781">
        <v>102181</v>
      </c>
      <c r="W7" s="781"/>
      <c r="X7" s="781"/>
      <c r="Y7" s="781"/>
      <c r="Z7" s="781"/>
      <c r="AA7" s="781">
        <v>2091</v>
      </c>
      <c r="AB7" s="781"/>
      <c r="AC7" s="781"/>
      <c r="AD7" s="781"/>
      <c r="AE7" s="782"/>
      <c r="AF7" s="783">
        <v>1851</v>
      </c>
      <c r="AG7" s="784"/>
      <c r="AH7" s="784"/>
      <c r="AI7" s="784"/>
      <c r="AJ7" s="785"/>
      <c r="AK7" s="820">
        <v>2144</v>
      </c>
      <c r="AL7" s="821"/>
      <c r="AM7" s="821"/>
      <c r="AN7" s="821"/>
      <c r="AO7" s="821"/>
      <c r="AP7" s="821">
        <v>110399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605</v>
      </c>
      <c r="BT7" s="825"/>
      <c r="BU7" s="825"/>
      <c r="BV7" s="825"/>
      <c r="BW7" s="825"/>
      <c r="BX7" s="825"/>
      <c r="BY7" s="825"/>
      <c r="BZ7" s="825"/>
      <c r="CA7" s="825"/>
      <c r="CB7" s="825"/>
      <c r="CC7" s="825"/>
      <c r="CD7" s="825"/>
      <c r="CE7" s="825"/>
      <c r="CF7" s="825"/>
      <c r="CG7" s="826"/>
      <c r="CH7" s="817">
        <v>-111</v>
      </c>
      <c r="CI7" s="818"/>
      <c r="CJ7" s="818"/>
      <c r="CK7" s="818"/>
      <c r="CL7" s="819"/>
      <c r="CM7" s="817">
        <v>2569</v>
      </c>
      <c r="CN7" s="818"/>
      <c r="CO7" s="818"/>
      <c r="CP7" s="818"/>
      <c r="CQ7" s="819"/>
      <c r="CR7" s="817">
        <v>16</v>
      </c>
      <c r="CS7" s="818"/>
      <c r="CT7" s="818"/>
      <c r="CU7" s="818"/>
      <c r="CV7" s="819"/>
      <c r="CW7" s="817">
        <v>12</v>
      </c>
      <c r="CX7" s="818"/>
      <c r="CY7" s="818"/>
      <c r="CZ7" s="818"/>
      <c r="DA7" s="819"/>
      <c r="DB7" s="817" t="s">
        <v>556</v>
      </c>
      <c r="DC7" s="818"/>
      <c r="DD7" s="818"/>
      <c r="DE7" s="818"/>
      <c r="DF7" s="819"/>
      <c r="DG7" s="817" t="s">
        <v>556</v>
      </c>
      <c r="DH7" s="818"/>
      <c r="DI7" s="818"/>
      <c r="DJ7" s="818"/>
      <c r="DK7" s="819"/>
      <c r="DL7" s="817" t="s">
        <v>556</v>
      </c>
      <c r="DM7" s="818"/>
      <c r="DN7" s="818"/>
      <c r="DO7" s="818"/>
      <c r="DP7" s="819"/>
      <c r="DQ7" s="817" t="s">
        <v>556</v>
      </c>
      <c r="DR7" s="818"/>
      <c r="DS7" s="818"/>
      <c r="DT7" s="818"/>
      <c r="DU7" s="819"/>
      <c r="DV7" s="798"/>
      <c r="DW7" s="799"/>
      <c r="DX7" s="799"/>
      <c r="DY7" s="799"/>
      <c r="DZ7" s="800"/>
      <c r="EA7" s="255"/>
    </row>
    <row r="8" spans="1:131" s="256" customFormat="1" ht="26.25" customHeight="1" x14ac:dyDescent="0.15">
      <c r="A8" s="262">
        <v>2</v>
      </c>
      <c r="B8" s="801" t="s">
        <v>384</v>
      </c>
      <c r="C8" s="802"/>
      <c r="D8" s="802"/>
      <c r="E8" s="802"/>
      <c r="F8" s="802"/>
      <c r="G8" s="802"/>
      <c r="H8" s="802"/>
      <c r="I8" s="802"/>
      <c r="J8" s="802"/>
      <c r="K8" s="802"/>
      <c r="L8" s="802"/>
      <c r="M8" s="802"/>
      <c r="N8" s="802"/>
      <c r="O8" s="802"/>
      <c r="P8" s="803"/>
      <c r="Q8" s="804">
        <v>112</v>
      </c>
      <c r="R8" s="805"/>
      <c r="S8" s="805"/>
      <c r="T8" s="805"/>
      <c r="U8" s="805"/>
      <c r="V8" s="805">
        <v>101</v>
      </c>
      <c r="W8" s="805"/>
      <c r="X8" s="805"/>
      <c r="Y8" s="805"/>
      <c r="Z8" s="805"/>
      <c r="AA8" s="805">
        <v>11</v>
      </c>
      <c r="AB8" s="805"/>
      <c r="AC8" s="805"/>
      <c r="AD8" s="805"/>
      <c r="AE8" s="806"/>
      <c r="AF8" s="807">
        <v>11</v>
      </c>
      <c r="AG8" s="808"/>
      <c r="AH8" s="808"/>
      <c r="AI8" s="808"/>
      <c r="AJ8" s="809"/>
      <c r="AK8" s="810">
        <v>61</v>
      </c>
      <c r="AL8" s="811"/>
      <c r="AM8" s="811"/>
      <c r="AN8" s="811"/>
      <c r="AO8" s="811"/>
      <c r="AP8" s="811">
        <v>339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606</v>
      </c>
      <c r="BT8" s="815"/>
      <c r="BU8" s="815"/>
      <c r="BV8" s="815"/>
      <c r="BW8" s="815"/>
      <c r="BX8" s="815"/>
      <c r="BY8" s="815"/>
      <c r="BZ8" s="815"/>
      <c r="CA8" s="815"/>
      <c r="CB8" s="815"/>
      <c r="CC8" s="815"/>
      <c r="CD8" s="815"/>
      <c r="CE8" s="815"/>
      <c r="CF8" s="815"/>
      <c r="CG8" s="816"/>
      <c r="CH8" s="827">
        <v>-5</v>
      </c>
      <c r="CI8" s="828"/>
      <c r="CJ8" s="828"/>
      <c r="CK8" s="828"/>
      <c r="CL8" s="829"/>
      <c r="CM8" s="827">
        <v>135</v>
      </c>
      <c r="CN8" s="828"/>
      <c r="CO8" s="828"/>
      <c r="CP8" s="828"/>
      <c r="CQ8" s="829"/>
      <c r="CR8" s="827">
        <v>1</v>
      </c>
      <c r="CS8" s="828"/>
      <c r="CT8" s="828"/>
      <c r="CU8" s="828"/>
      <c r="CV8" s="829"/>
      <c r="CW8" s="827" t="s">
        <v>556</v>
      </c>
      <c r="CX8" s="828"/>
      <c r="CY8" s="828"/>
      <c r="CZ8" s="828"/>
      <c r="DA8" s="829"/>
      <c r="DB8" s="827" t="s">
        <v>556</v>
      </c>
      <c r="DC8" s="828"/>
      <c r="DD8" s="828"/>
      <c r="DE8" s="828"/>
      <c r="DF8" s="829"/>
      <c r="DG8" s="827" t="s">
        <v>556</v>
      </c>
      <c r="DH8" s="828"/>
      <c r="DI8" s="828"/>
      <c r="DJ8" s="828"/>
      <c r="DK8" s="829"/>
      <c r="DL8" s="827" t="s">
        <v>556</v>
      </c>
      <c r="DM8" s="828"/>
      <c r="DN8" s="828"/>
      <c r="DO8" s="828"/>
      <c r="DP8" s="829"/>
      <c r="DQ8" s="827" t="s">
        <v>556</v>
      </c>
      <c r="DR8" s="828"/>
      <c r="DS8" s="828"/>
      <c r="DT8" s="828"/>
      <c r="DU8" s="829"/>
      <c r="DV8" s="830"/>
      <c r="DW8" s="831"/>
      <c r="DX8" s="831"/>
      <c r="DY8" s="831"/>
      <c r="DZ8" s="832"/>
      <c r="EA8" s="255"/>
    </row>
    <row r="9" spans="1:131" s="256" customFormat="1" ht="26.25" customHeight="1" x14ac:dyDescent="0.15">
      <c r="A9" s="262">
        <v>3</v>
      </c>
      <c r="B9" s="801" t="s">
        <v>385</v>
      </c>
      <c r="C9" s="802"/>
      <c r="D9" s="802"/>
      <c r="E9" s="802"/>
      <c r="F9" s="802"/>
      <c r="G9" s="802"/>
      <c r="H9" s="802"/>
      <c r="I9" s="802"/>
      <c r="J9" s="802"/>
      <c r="K9" s="802"/>
      <c r="L9" s="802"/>
      <c r="M9" s="802"/>
      <c r="N9" s="802"/>
      <c r="O9" s="802"/>
      <c r="P9" s="803"/>
      <c r="Q9" s="804">
        <v>1</v>
      </c>
      <c r="R9" s="805"/>
      <c r="S9" s="805"/>
      <c r="T9" s="805"/>
      <c r="U9" s="805"/>
      <c r="V9" s="805">
        <v>1</v>
      </c>
      <c r="W9" s="805"/>
      <c r="X9" s="805"/>
      <c r="Y9" s="805"/>
      <c r="Z9" s="805"/>
      <c r="AA9" s="805">
        <v>0</v>
      </c>
      <c r="AB9" s="805"/>
      <c r="AC9" s="805"/>
      <c r="AD9" s="805"/>
      <c r="AE9" s="806"/>
      <c r="AF9" s="807">
        <v>0</v>
      </c>
      <c r="AG9" s="808"/>
      <c r="AH9" s="808"/>
      <c r="AI9" s="808"/>
      <c r="AJ9" s="809"/>
      <c r="AK9" s="810" t="s">
        <v>631</v>
      </c>
      <c r="AL9" s="811"/>
      <c r="AM9" s="811"/>
      <c r="AN9" s="811"/>
      <c r="AO9" s="811"/>
      <c r="AP9" s="811" t="s">
        <v>630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607</v>
      </c>
      <c r="BT9" s="815"/>
      <c r="BU9" s="815"/>
      <c r="BV9" s="815"/>
      <c r="BW9" s="815"/>
      <c r="BX9" s="815"/>
      <c r="BY9" s="815"/>
      <c r="BZ9" s="815"/>
      <c r="CA9" s="815"/>
      <c r="CB9" s="815"/>
      <c r="CC9" s="815"/>
      <c r="CD9" s="815"/>
      <c r="CE9" s="815"/>
      <c r="CF9" s="815"/>
      <c r="CG9" s="816"/>
      <c r="CH9" s="827">
        <v>2</v>
      </c>
      <c r="CI9" s="828"/>
      <c r="CJ9" s="828"/>
      <c r="CK9" s="828"/>
      <c r="CL9" s="829"/>
      <c r="CM9" s="827">
        <v>50</v>
      </c>
      <c r="CN9" s="828"/>
      <c r="CO9" s="828"/>
      <c r="CP9" s="828"/>
      <c r="CQ9" s="829"/>
      <c r="CR9" s="827">
        <v>8</v>
      </c>
      <c r="CS9" s="828"/>
      <c r="CT9" s="828"/>
      <c r="CU9" s="828"/>
      <c r="CV9" s="829"/>
      <c r="CW9" s="827">
        <v>10</v>
      </c>
      <c r="CX9" s="828"/>
      <c r="CY9" s="828"/>
      <c r="CZ9" s="828"/>
      <c r="DA9" s="829"/>
      <c r="DB9" s="827" t="s">
        <v>556</v>
      </c>
      <c r="DC9" s="828"/>
      <c r="DD9" s="828"/>
      <c r="DE9" s="828"/>
      <c r="DF9" s="829"/>
      <c r="DG9" s="827" t="s">
        <v>556</v>
      </c>
      <c r="DH9" s="828"/>
      <c r="DI9" s="828"/>
      <c r="DJ9" s="828"/>
      <c r="DK9" s="829"/>
      <c r="DL9" s="827" t="s">
        <v>556</v>
      </c>
      <c r="DM9" s="828"/>
      <c r="DN9" s="828"/>
      <c r="DO9" s="828"/>
      <c r="DP9" s="829"/>
      <c r="DQ9" s="827" t="s">
        <v>556</v>
      </c>
      <c r="DR9" s="828"/>
      <c r="DS9" s="828"/>
      <c r="DT9" s="828"/>
      <c r="DU9" s="829"/>
      <c r="DV9" s="830"/>
      <c r="DW9" s="831"/>
      <c r="DX9" s="831"/>
      <c r="DY9" s="831"/>
      <c r="DZ9" s="832"/>
      <c r="EA9" s="255"/>
    </row>
    <row r="10" spans="1:131" s="256" customFormat="1" ht="26.25" customHeight="1" x14ac:dyDescent="0.15">
      <c r="A10" s="262">
        <v>4</v>
      </c>
      <c r="B10" s="801" t="s">
        <v>386</v>
      </c>
      <c r="C10" s="802"/>
      <c r="D10" s="802"/>
      <c r="E10" s="802"/>
      <c r="F10" s="802"/>
      <c r="G10" s="802"/>
      <c r="H10" s="802"/>
      <c r="I10" s="802"/>
      <c r="J10" s="802"/>
      <c r="K10" s="802"/>
      <c r="L10" s="802"/>
      <c r="M10" s="802"/>
      <c r="N10" s="802"/>
      <c r="O10" s="802"/>
      <c r="P10" s="803"/>
      <c r="Q10" s="804">
        <v>79</v>
      </c>
      <c r="R10" s="805"/>
      <c r="S10" s="805"/>
      <c r="T10" s="805"/>
      <c r="U10" s="805"/>
      <c r="V10" s="805">
        <v>58</v>
      </c>
      <c r="W10" s="805"/>
      <c r="X10" s="805"/>
      <c r="Y10" s="805"/>
      <c r="Z10" s="805"/>
      <c r="AA10" s="805">
        <v>21</v>
      </c>
      <c r="AB10" s="805"/>
      <c r="AC10" s="805"/>
      <c r="AD10" s="805"/>
      <c r="AE10" s="806"/>
      <c r="AF10" s="807">
        <v>21</v>
      </c>
      <c r="AG10" s="808"/>
      <c r="AH10" s="808"/>
      <c r="AI10" s="808"/>
      <c r="AJ10" s="809"/>
      <c r="AK10" s="810" t="s">
        <v>631</v>
      </c>
      <c r="AL10" s="811"/>
      <c r="AM10" s="811"/>
      <c r="AN10" s="811"/>
      <c r="AO10" s="811"/>
      <c r="AP10" s="811">
        <v>12</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608</v>
      </c>
      <c r="BT10" s="815"/>
      <c r="BU10" s="815"/>
      <c r="BV10" s="815"/>
      <c r="BW10" s="815"/>
      <c r="BX10" s="815"/>
      <c r="BY10" s="815"/>
      <c r="BZ10" s="815"/>
      <c r="CA10" s="815"/>
      <c r="CB10" s="815"/>
      <c r="CC10" s="815"/>
      <c r="CD10" s="815"/>
      <c r="CE10" s="815"/>
      <c r="CF10" s="815"/>
      <c r="CG10" s="816"/>
      <c r="CH10" s="827">
        <v>237</v>
      </c>
      <c r="CI10" s="828"/>
      <c r="CJ10" s="828"/>
      <c r="CK10" s="828"/>
      <c r="CL10" s="829"/>
      <c r="CM10" s="827">
        <v>2084</v>
      </c>
      <c r="CN10" s="828"/>
      <c r="CO10" s="828"/>
      <c r="CP10" s="828"/>
      <c r="CQ10" s="829"/>
      <c r="CR10" s="827">
        <v>1</v>
      </c>
      <c r="CS10" s="828"/>
      <c r="CT10" s="828"/>
      <c r="CU10" s="828"/>
      <c r="CV10" s="829"/>
      <c r="CW10" s="827" t="s">
        <v>556</v>
      </c>
      <c r="CX10" s="828"/>
      <c r="CY10" s="828"/>
      <c r="CZ10" s="828"/>
      <c r="DA10" s="829"/>
      <c r="DB10" s="827" t="s">
        <v>556</v>
      </c>
      <c r="DC10" s="828"/>
      <c r="DD10" s="828"/>
      <c r="DE10" s="828"/>
      <c r="DF10" s="829"/>
      <c r="DG10" s="827" t="s">
        <v>556</v>
      </c>
      <c r="DH10" s="828"/>
      <c r="DI10" s="828"/>
      <c r="DJ10" s="828"/>
      <c r="DK10" s="829"/>
      <c r="DL10" s="827" t="s">
        <v>556</v>
      </c>
      <c r="DM10" s="828"/>
      <c r="DN10" s="828"/>
      <c r="DO10" s="828"/>
      <c r="DP10" s="829"/>
      <c r="DQ10" s="827" t="s">
        <v>556</v>
      </c>
      <c r="DR10" s="828"/>
      <c r="DS10" s="828"/>
      <c r="DT10" s="828"/>
      <c r="DU10" s="829"/>
      <c r="DV10" s="830"/>
      <c r="DW10" s="831"/>
      <c r="DX10" s="831"/>
      <c r="DY10" s="831"/>
      <c r="DZ10" s="832"/>
      <c r="EA10" s="255"/>
    </row>
    <row r="11" spans="1:131" s="256" customFormat="1" ht="26.25" customHeight="1" x14ac:dyDescent="0.15">
      <c r="A11" s="262">
        <v>5</v>
      </c>
      <c r="B11" s="801" t="s">
        <v>387</v>
      </c>
      <c r="C11" s="802"/>
      <c r="D11" s="802"/>
      <c r="E11" s="802"/>
      <c r="F11" s="802"/>
      <c r="G11" s="802"/>
      <c r="H11" s="802"/>
      <c r="I11" s="802"/>
      <c r="J11" s="802"/>
      <c r="K11" s="802"/>
      <c r="L11" s="802"/>
      <c r="M11" s="802"/>
      <c r="N11" s="802"/>
      <c r="O11" s="802"/>
      <c r="P11" s="803"/>
      <c r="Q11" s="804">
        <v>0</v>
      </c>
      <c r="R11" s="805"/>
      <c r="S11" s="805"/>
      <c r="T11" s="805"/>
      <c r="U11" s="805"/>
      <c r="V11" s="805">
        <v>0</v>
      </c>
      <c r="W11" s="805"/>
      <c r="X11" s="805"/>
      <c r="Y11" s="805"/>
      <c r="Z11" s="805"/>
      <c r="AA11" s="805">
        <v>0</v>
      </c>
      <c r="AB11" s="805"/>
      <c r="AC11" s="805"/>
      <c r="AD11" s="805"/>
      <c r="AE11" s="806"/>
      <c r="AF11" s="807">
        <v>0</v>
      </c>
      <c r="AG11" s="808"/>
      <c r="AH11" s="808"/>
      <c r="AI11" s="808"/>
      <c r="AJ11" s="809"/>
      <c r="AK11" s="810" t="s">
        <v>631</v>
      </c>
      <c r="AL11" s="811"/>
      <c r="AM11" s="811"/>
      <c r="AN11" s="811"/>
      <c r="AO11" s="811"/>
      <c r="AP11" s="811" t="s">
        <v>630</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609</v>
      </c>
      <c r="BT11" s="815"/>
      <c r="BU11" s="815"/>
      <c r="BV11" s="815"/>
      <c r="BW11" s="815"/>
      <c r="BX11" s="815"/>
      <c r="BY11" s="815"/>
      <c r="BZ11" s="815"/>
      <c r="CA11" s="815"/>
      <c r="CB11" s="815"/>
      <c r="CC11" s="815"/>
      <c r="CD11" s="815"/>
      <c r="CE11" s="815"/>
      <c r="CF11" s="815"/>
      <c r="CG11" s="816"/>
      <c r="CH11" s="827">
        <v>2</v>
      </c>
      <c r="CI11" s="828"/>
      <c r="CJ11" s="828"/>
      <c r="CK11" s="828"/>
      <c r="CL11" s="829"/>
      <c r="CM11" s="827">
        <v>131</v>
      </c>
      <c r="CN11" s="828"/>
      <c r="CO11" s="828"/>
      <c r="CP11" s="828"/>
      <c r="CQ11" s="829"/>
      <c r="CR11" s="827">
        <v>8</v>
      </c>
      <c r="CS11" s="828"/>
      <c r="CT11" s="828"/>
      <c r="CU11" s="828"/>
      <c r="CV11" s="829"/>
      <c r="CW11" s="827" t="s">
        <v>556</v>
      </c>
      <c r="CX11" s="828"/>
      <c r="CY11" s="828"/>
      <c r="CZ11" s="828"/>
      <c r="DA11" s="829"/>
      <c r="DB11" s="827" t="s">
        <v>556</v>
      </c>
      <c r="DC11" s="828"/>
      <c r="DD11" s="828"/>
      <c r="DE11" s="828"/>
      <c r="DF11" s="829"/>
      <c r="DG11" s="827" t="s">
        <v>556</v>
      </c>
      <c r="DH11" s="828"/>
      <c r="DI11" s="828"/>
      <c r="DJ11" s="828"/>
      <c r="DK11" s="829"/>
      <c r="DL11" s="827" t="s">
        <v>556</v>
      </c>
      <c r="DM11" s="828"/>
      <c r="DN11" s="828"/>
      <c r="DO11" s="828"/>
      <c r="DP11" s="829"/>
      <c r="DQ11" s="827" t="s">
        <v>556</v>
      </c>
      <c r="DR11" s="828"/>
      <c r="DS11" s="828"/>
      <c r="DT11" s="828"/>
      <c r="DU11" s="829"/>
      <c r="DV11" s="830"/>
      <c r="DW11" s="831"/>
      <c r="DX11" s="831"/>
      <c r="DY11" s="831"/>
      <c r="DZ11" s="832"/>
      <c r="EA11" s="255"/>
    </row>
    <row r="12" spans="1:131" s="256" customFormat="1" ht="26.25" customHeight="1" x14ac:dyDescent="0.15">
      <c r="A12" s="262">
        <v>6</v>
      </c>
      <c r="B12" s="801" t="s">
        <v>388</v>
      </c>
      <c r="C12" s="802"/>
      <c r="D12" s="802"/>
      <c r="E12" s="802"/>
      <c r="F12" s="802"/>
      <c r="G12" s="802"/>
      <c r="H12" s="802"/>
      <c r="I12" s="802"/>
      <c r="J12" s="802"/>
      <c r="K12" s="802"/>
      <c r="L12" s="802"/>
      <c r="M12" s="802"/>
      <c r="N12" s="802"/>
      <c r="O12" s="802"/>
      <c r="P12" s="803"/>
      <c r="Q12" s="804">
        <v>28</v>
      </c>
      <c r="R12" s="805"/>
      <c r="S12" s="805"/>
      <c r="T12" s="805"/>
      <c r="U12" s="805"/>
      <c r="V12" s="805">
        <v>22</v>
      </c>
      <c r="W12" s="805"/>
      <c r="X12" s="805"/>
      <c r="Y12" s="805"/>
      <c r="Z12" s="805"/>
      <c r="AA12" s="805">
        <v>5</v>
      </c>
      <c r="AB12" s="805"/>
      <c r="AC12" s="805"/>
      <c r="AD12" s="805"/>
      <c r="AE12" s="806"/>
      <c r="AF12" s="807">
        <v>5</v>
      </c>
      <c r="AG12" s="808"/>
      <c r="AH12" s="808"/>
      <c r="AI12" s="808"/>
      <c r="AJ12" s="809"/>
      <c r="AK12" s="810" t="s">
        <v>631</v>
      </c>
      <c r="AL12" s="811"/>
      <c r="AM12" s="811"/>
      <c r="AN12" s="811"/>
      <c r="AO12" s="811"/>
      <c r="AP12" s="811" t="s">
        <v>630</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610</v>
      </c>
      <c r="BT12" s="815"/>
      <c r="BU12" s="815"/>
      <c r="BV12" s="815"/>
      <c r="BW12" s="815"/>
      <c r="BX12" s="815"/>
      <c r="BY12" s="815"/>
      <c r="BZ12" s="815"/>
      <c r="CA12" s="815"/>
      <c r="CB12" s="815"/>
      <c r="CC12" s="815"/>
      <c r="CD12" s="815"/>
      <c r="CE12" s="815"/>
      <c r="CF12" s="815"/>
      <c r="CG12" s="816"/>
      <c r="CH12" s="827">
        <v>-26</v>
      </c>
      <c r="CI12" s="828"/>
      <c r="CJ12" s="828"/>
      <c r="CK12" s="828"/>
      <c r="CL12" s="829"/>
      <c r="CM12" s="827">
        <v>283</v>
      </c>
      <c r="CN12" s="828"/>
      <c r="CO12" s="828"/>
      <c r="CP12" s="828"/>
      <c r="CQ12" s="829"/>
      <c r="CR12" s="827">
        <v>4</v>
      </c>
      <c r="CS12" s="828"/>
      <c r="CT12" s="828"/>
      <c r="CU12" s="828"/>
      <c r="CV12" s="829"/>
      <c r="CW12" s="827">
        <v>53</v>
      </c>
      <c r="CX12" s="828"/>
      <c r="CY12" s="828"/>
      <c r="CZ12" s="828"/>
      <c r="DA12" s="829"/>
      <c r="DB12" s="827" t="s">
        <v>556</v>
      </c>
      <c r="DC12" s="828"/>
      <c r="DD12" s="828"/>
      <c r="DE12" s="828"/>
      <c r="DF12" s="829"/>
      <c r="DG12" s="827" t="s">
        <v>556</v>
      </c>
      <c r="DH12" s="828"/>
      <c r="DI12" s="828"/>
      <c r="DJ12" s="828"/>
      <c r="DK12" s="829"/>
      <c r="DL12" s="827" t="s">
        <v>556</v>
      </c>
      <c r="DM12" s="828"/>
      <c r="DN12" s="828"/>
      <c r="DO12" s="828"/>
      <c r="DP12" s="829"/>
      <c r="DQ12" s="827" t="s">
        <v>556</v>
      </c>
      <c r="DR12" s="828"/>
      <c r="DS12" s="828"/>
      <c r="DT12" s="828"/>
      <c r="DU12" s="829"/>
      <c r="DV12" s="830"/>
      <c r="DW12" s="831"/>
      <c r="DX12" s="831"/>
      <c r="DY12" s="831"/>
      <c r="DZ12" s="832"/>
      <c r="EA12" s="255"/>
    </row>
    <row r="13" spans="1:131" s="256" customFormat="1" ht="26.25" customHeight="1" x14ac:dyDescent="0.15">
      <c r="A13" s="262">
        <v>7</v>
      </c>
      <c r="B13" s="801" t="s">
        <v>389</v>
      </c>
      <c r="C13" s="802"/>
      <c r="D13" s="802"/>
      <c r="E13" s="802"/>
      <c r="F13" s="802"/>
      <c r="G13" s="802"/>
      <c r="H13" s="802"/>
      <c r="I13" s="802"/>
      <c r="J13" s="802"/>
      <c r="K13" s="802"/>
      <c r="L13" s="802"/>
      <c r="M13" s="802"/>
      <c r="N13" s="802"/>
      <c r="O13" s="802"/>
      <c r="P13" s="803"/>
      <c r="Q13" s="804">
        <v>44</v>
      </c>
      <c r="R13" s="805"/>
      <c r="S13" s="805"/>
      <c r="T13" s="805"/>
      <c r="U13" s="805"/>
      <c r="V13" s="805">
        <v>11</v>
      </c>
      <c r="W13" s="805"/>
      <c r="X13" s="805"/>
      <c r="Y13" s="805"/>
      <c r="Z13" s="805"/>
      <c r="AA13" s="805">
        <v>33</v>
      </c>
      <c r="AB13" s="805"/>
      <c r="AC13" s="805"/>
      <c r="AD13" s="805"/>
      <c r="AE13" s="806"/>
      <c r="AF13" s="807">
        <v>33</v>
      </c>
      <c r="AG13" s="808"/>
      <c r="AH13" s="808"/>
      <c r="AI13" s="808"/>
      <c r="AJ13" s="809"/>
      <c r="AK13" s="810">
        <v>2</v>
      </c>
      <c r="AL13" s="811"/>
      <c r="AM13" s="811"/>
      <c r="AN13" s="811"/>
      <c r="AO13" s="811"/>
      <c r="AP13" s="811" t="s">
        <v>630</v>
      </c>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611</v>
      </c>
      <c r="BT13" s="815"/>
      <c r="BU13" s="815"/>
      <c r="BV13" s="815"/>
      <c r="BW13" s="815"/>
      <c r="BX13" s="815"/>
      <c r="BY13" s="815"/>
      <c r="BZ13" s="815"/>
      <c r="CA13" s="815"/>
      <c r="CB13" s="815"/>
      <c r="CC13" s="815"/>
      <c r="CD13" s="815"/>
      <c r="CE13" s="815"/>
      <c r="CF13" s="815"/>
      <c r="CG13" s="816"/>
      <c r="CH13" s="827">
        <v>0</v>
      </c>
      <c r="CI13" s="828"/>
      <c r="CJ13" s="828"/>
      <c r="CK13" s="828"/>
      <c r="CL13" s="829"/>
      <c r="CM13" s="827">
        <v>32</v>
      </c>
      <c r="CN13" s="828"/>
      <c r="CO13" s="828"/>
      <c r="CP13" s="828"/>
      <c r="CQ13" s="829"/>
      <c r="CR13" s="827">
        <v>1</v>
      </c>
      <c r="CS13" s="828"/>
      <c r="CT13" s="828"/>
      <c r="CU13" s="828"/>
      <c r="CV13" s="829"/>
      <c r="CW13" s="827" t="s">
        <v>556</v>
      </c>
      <c r="CX13" s="828"/>
      <c r="CY13" s="828"/>
      <c r="CZ13" s="828"/>
      <c r="DA13" s="829"/>
      <c r="DB13" s="827" t="s">
        <v>556</v>
      </c>
      <c r="DC13" s="828"/>
      <c r="DD13" s="828"/>
      <c r="DE13" s="828"/>
      <c r="DF13" s="829"/>
      <c r="DG13" s="827" t="s">
        <v>556</v>
      </c>
      <c r="DH13" s="828"/>
      <c r="DI13" s="828"/>
      <c r="DJ13" s="828"/>
      <c r="DK13" s="829"/>
      <c r="DL13" s="827" t="s">
        <v>556</v>
      </c>
      <c r="DM13" s="828"/>
      <c r="DN13" s="828"/>
      <c r="DO13" s="828"/>
      <c r="DP13" s="829"/>
      <c r="DQ13" s="827" t="s">
        <v>556</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612</v>
      </c>
      <c r="BT14" s="815"/>
      <c r="BU14" s="815"/>
      <c r="BV14" s="815"/>
      <c r="BW14" s="815"/>
      <c r="BX14" s="815"/>
      <c r="BY14" s="815"/>
      <c r="BZ14" s="815"/>
      <c r="CA14" s="815"/>
      <c r="CB14" s="815"/>
      <c r="CC14" s="815"/>
      <c r="CD14" s="815"/>
      <c r="CE14" s="815"/>
      <c r="CF14" s="815"/>
      <c r="CG14" s="816"/>
      <c r="CH14" s="827">
        <v>1</v>
      </c>
      <c r="CI14" s="828"/>
      <c r="CJ14" s="828"/>
      <c r="CK14" s="828"/>
      <c r="CL14" s="829"/>
      <c r="CM14" s="827">
        <v>129</v>
      </c>
      <c r="CN14" s="828"/>
      <c r="CO14" s="828"/>
      <c r="CP14" s="828"/>
      <c r="CQ14" s="829"/>
      <c r="CR14" s="827">
        <v>11</v>
      </c>
      <c r="CS14" s="828"/>
      <c r="CT14" s="828"/>
      <c r="CU14" s="828"/>
      <c r="CV14" s="829"/>
      <c r="CW14" s="827">
        <v>42</v>
      </c>
      <c r="CX14" s="828"/>
      <c r="CY14" s="828"/>
      <c r="CZ14" s="828"/>
      <c r="DA14" s="829"/>
      <c r="DB14" s="827" t="s">
        <v>556</v>
      </c>
      <c r="DC14" s="828"/>
      <c r="DD14" s="828"/>
      <c r="DE14" s="828"/>
      <c r="DF14" s="829"/>
      <c r="DG14" s="827" t="s">
        <v>556</v>
      </c>
      <c r="DH14" s="828"/>
      <c r="DI14" s="828"/>
      <c r="DJ14" s="828"/>
      <c r="DK14" s="829"/>
      <c r="DL14" s="827" t="s">
        <v>556</v>
      </c>
      <c r="DM14" s="828"/>
      <c r="DN14" s="828"/>
      <c r="DO14" s="828"/>
      <c r="DP14" s="829"/>
      <c r="DQ14" s="827" t="s">
        <v>556</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613</v>
      </c>
      <c r="BT15" s="815"/>
      <c r="BU15" s="815"/>
      <c r="BV15" s="815"/>
      <c r="BW15" s="815"/>
      <c r="BX15" s="815"/>
      <c r="BY15" s="815"/>
      <c r="BZ15" s="815"/>
      <c r="CA15" s="815"/>
      <c r="CB15" s="815"/>
      <c r="CC15" s="815"/>
      <c r="CD15" s="815"/>
      <c r="CE15" s="815"/>
      <c r="CF15" s="815"/>
      <c r="CG15" s="816"/>
      <c r="CH15" s="827">
        <v>0</v>
      </c>
      <c r="CI15" s="828"/>
      <c r="CJ15" s="828"/>
      <c r="CK15" s="828"/>
      <c r="CL15" s="829"/>
      <c r="CM15" s="827">
        <v>45</v>
      </c>
      <c r="CN15" s="828"/>
      <c r="CO15" s="828"/>
      <c r="CP15" s="828"/>
      <c r="CQ15" s="829"/>
      <c r="CR15" s="827">
        <v>12</v>
      </c>
      <c r="CS15" s="828"/>
      <c r="CT15" s="828"/>
      <c r="CU15" s="828"/>
      <c r="CV15" s="829"/>
      <c r="CW15" s="827" t="s">
        <v>556</v>
      </c>
      <c r="CX15" s="828"/>
      <c r="CY15" s="828"/>
      <c r="CZ15" s="828"/>
      <c r="DA15" s="829"/>
      <c r="DB15" s="827" t="s">
        <v>556</v>
      </c>
      <c r="DC15" s="828"/>
      <c r="DD15" s="828"/>
      <c r="DE15" s="828"/>
      <c r="DF15" s="829"/>
      <c r="DG15" s="827" t="s">
        <v>556</v>
      </c>
      <c r="DH15" s="828"/>
      <c r="DI15" s="828"/>
      <c r="DJ15" s="828"/>
      <c r="DK15" s="829"/>
      <c r="DL15" s="827" t="s">
        <v>556</v>
      </c>
      <c r="DM15" s="828"/>
      <c r="DN15" s="828"/>
      <c r="DO15" s="828"/>
      <c r="DP15" s="829"/>
      <c r="DQ15" s="827" t="s">
        <v>556</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614</v>
      </c>
      <c r="BT16" s="815"/>
      <c r="BU16" s="815"/>
      <c r="BV16" s="815"/>
      <c r="BW16" s="815"/>
      <c r="BX16" s="815"/>
      <c r="BY16" s="815"/>
      <c r="BZ16" s="815"/>
      <c r="CA16" s="815"/>
      <c r="CB16" s="815"/>
      <c r="CC16" s="815"/>
      <c r="CD16" s="815"/>
      <c r="CE16" s="815"/>
      <c r="CF16" s="815"/>
      <c r="CG16" s="816"/>
      <c r="CH16" s="827">
        <v>0</v>
      </c>
      <c r="CI16" s="828"/>
      <c r="CJ16" s="828"/>
      <c r="CK16" s="828"/>
      <c r="CL16" s="829"/>
      <c r="CM16" s="827">
        <v>10</v>
      </c>
      <c r="CN16" s="828"/>
      <c r="CO16" s="828"/>
      <c r="CP16" s="828"/>
      <c r="CQ16" s="829"/>
      <c r="CR16" s="827">
        <v>10</v>
      </c>
      <c r="CS16" s="828"/>
      <c r="CT16" s="828"/>
      <c r="CU16" s="828"/>
      <c r="CV16" s="829"/>
      <c r="CW16" s="827">
        <v>30</v>
      </c>
      <c r="CX16" s="828"/>
      <c r="CY16" s="828"/>
      <c r="CZ16" s="828"/>
      <c r="DA16" s="829"/>
      <c r="DB16" s="827" t="s">
        <v>556</v>
      </c>
      <c r="DC16" s="828"/>
      <c r="DD16" s="828"/>
      <c r="DE16" s="828"/>
      <c r="DF16" s="829"/>
      <c r="DG16" s="827" t="s">
        <v>556</v>
      </c>
      <c r="DH16" s="828"/>
      <c r="DI16" s="828"/>
      <c r="DJ16" s="828"/>
      <c r="DK16" s="829"/>
      <c r="DL16" s="827" t="s">
        <v>556</v>
      </c>
      <c r="DM16" s="828"/>
      <c r="DN16" s="828"/>
      <c r="DO16" s="828"/>
      <c r="DP16" s="829"/>
      <c r="DQ16" s="827" t="s">
        <v>556</v>
      </c>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615</v>
      </c>
      <c r="BT17" s="815"/>
      <c r="BU17" s="815"/>
      <c r="BV17" s="815"/>
      <c r="BW17" s="815"/>
      <c r="BX17" s="815"/>
      <c r="BY17" s="815"/>
      <c r="BZ17" s="815"/>
      <c r="CA17" s="815"/>
      <c r="CB17" s="815"/>
      <c r="CC17" s="815"/>
      <c r="CD17" s="815"/>
      <c r="CE17" s="815"/>
      <c r="CF17" s="815"/>
      <c r="CG17" s="816"/>
      <c r="CH17" s="827">
        <v>14</v>
      </c>
      <c r="CI17" s="828"/>
      <c r="CJ17" s="828"/>
      <c r="CK17" s="828"/>
      <c r="CL17" s="829"/>
      <c r="CM17" s="827">
        <v>429</v>
      </c>
      <c r="CN17" s="828"/>
      <c r="CO17" s="828"/>
      <c r="CP17" s="828"/>
      <c r="CQ17" s="829"/>
      <c r="CR17" s="827">
        <v>160</v>
      </c>
      <c r="CS17" s="828"/>
      <c r="CT17" s="828"/>
      <c r="CU17" s="828"/>
      <c r="CV17" s="829"/>
      <c r="CW17" s="827" t="s">
        <v>556</v>
      </c>
      <c r="CX17" s="828"/>
      <c r="CY17" s="828"/>
      <c r="CZ17" s="828"/>
      <c r="DA17" s="829"/>
      <c r="DB17" s="827" t="s">
        <v>556</v>
      </c>
      <c r="DC17" s="828"/>
      <c r="DD17" s="828"/>
      <c r="DE17" s="828"/>
      <c r="DF17" s="829"/>
      <c r="DG17" s="827" t="s">
        <v>556</v>
      </c>
      <c r="DH17" s="828"/>
      <c r="DI17" s="828"/>
      <c r="DJ17" s="828"/>
      <c r="DK17" s="829"/>
      <c r="DL17" s="827" t="s">
        <v>556</v>
      </c>
      <c r="DM17" s="828"/>
      <c r="DN17" s="828"/>
      <c r="DO17" s="828"/>
      <c r="DP17" s="829"/>
      <c r="DQ17" s="827" t="s">
        <v>556</v>
      </c>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t="s">
        <v>624</v>
      </c>
      <c r="BS18" s="814" t="s">
        <v>616</v>
      </c>
      <c r="BT18" s="815"/>
      <c r="BU18" s="815"/>
      <c r="BV18" s="815"/>
      <c r="BW18" s="815"/>
      <c r="BX18" s="815"/>
      <c r="BY18" s="815"/>
      <c r="BZ18" s="815"/>
      <c r="CA18" s="815"/>
      <c r="CB18" s="815"/>
      <c r="CC18" s="815"/>
      <c r="CD18" s="815"/>
      <c r="CE18" s="815"/>
      <c r="CF18" s="815"/>
      <c r="CG18" s="816"/>
      <c r="CH18" s="827">
        <v>0</v>
      </c>
      <c r="CI18" s="828"/>
      <c r="CJ18" s="828"/>
      <c r="CK18" s="828"/>
      <c r="CL18" s="829"/>
      <c r="CM18" s="827">
        <v>83</v>
      </c>
      <c r="CN18" s="828"/>
      <c r="CO18" s="828"/>
      <c r="CP18" s="828"/>
      <c r="CQ18" s="829"/>
      <c r="CR18" s="827">
        <v>5</v>
      </c>
      <c r="CS18" s="828"/>
      <c r="CT18" s="828"/>
      <c r="CU18" s="828"/>
      <c r="CV18" s="829"/>
      <c r="CW18" s="827" t="s">
        <v>556</v>
      </c>
      <c r="CX18" s="828"/>
      <c r="CY18" s="828"/>
      <c r="CZ18" s="828"/>
      <c r="DA18" s="829"/>
      <c r="DB18" s="827">
        <v>1726</v>
      </c>
      <c r="DC18" s="828"/>
      <c r="DD18" s="828"/>
      <c r="DE18" s="828"/>
      <c r="DF18" s="829"/>
      <c r="DG18" s="827" t="s">
        <v>556</v>
      </c>
      <c r="DH18" s="828"/>
      <c r="DI18" s="828"/>
      <c r="DJ18" s="828"/>
      <c r="DK18" s="829"/>
      <c r="DL18" s="827">
        <v>1284</v>
      </c>
      <c r="DM18" s="828"/>
      <c r="DN18" s="828"/>
      <c r="DO18" s="828"/>
      <c r="DP18" s="829"/>
      <c r="DQ18" s="827">
        <v>1741</v>
      </c>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617</v>
      </c>
      <c r="BT19" s="815"/>
      <c r="BU19" s="815"/>
      <c r="BV19" s="815"/>
      <c r="BW19" s="815"/>
      <c r="BX19" s="815"/>
      <c r="BY19" s="815"/>
      <c r="BZ19" s="815"/>
      <c r="CA19" s="815"/>
      <c r="CB19" s="815"/>
      <c r="CC19" s="815"/>
      <c r="CD19" s="815"/>
      <c r="CE19" s="815"/>
      <c r="CF19" s="815"/>
      <c r="CG19" s="816"/>
      <c r="CH19" s="827">
        <v>2</v>
      </c>
      <c r="CI19" s="828"/>
      <c r="CJ19" s="828"/>
      <c r="CK19" s="828"/>
      <c r="CL19" s="829"/>
      <c r="CM19" s="827">
        <v>10</v>
      </c>
      <c r="CN19" s="828"/>
      <c r="CO19" s="828"/>
      <c r="CP19" s="828"/>
      <c r="CQ19" s="829"/>
      <c r="CR19" s="827">
        <v>1</v>
      </c>
      <c r="CS19" s="828"/>
      <c r="CT19" s="828"/>
      <c r="CU19" s="828"/>
      <c r="CV19" s="829"/>
      <c r="CW19" s="827">
        <v>3</v>
      </c>
      <c r="CX19" s="828"/>
      <c r="CY19" s="828"/>
      <c r="CZ19" s="828"/>
      <c r="DA19" s="829"/>
      <c r="DB19" s="827" t="s">
        <v>556</v>
      </c>
      <c r="DC19" s="828"/>
      <c r="DD19" s="828"/>
      <c r="DE19" s="828"/>
      <c r="DF19" s="829"/>
      <c r="DG19" s="827" t="s">
        <v>556</v>
      </c>
      <c r="DH19" s="828"/>
      <c r="DI19" s="828"/>
      <c r="DJ19" s="828"/>
      <c r="DK19" s="829"/>
      <c r="DL19" s="827" t="s">
        <v>556</v>
      </c>
      <c r="DM19" s="828"/>
      <c r="DN19" s="828"/>
      <c r="DO19" s="828"/>
      <c r="DP19" s="829"/>
      <c r="DQ19" s="827" t="s">
        <v>556</v>
      </c>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618</v>
      </c>
      <c r="BT20" s="815"/>
      <c r="BU20" s="815"/>
      <c r="BV20" s="815"/>
      <c r="BW20" s="815"/>
      <c r="BX20" s="815"/>
      <c r="BY20" s="815"/>
      <c r="BZ20" s="815"/>
      <c r="CA20" s="815"/>
      <c r="CB20" s="815"/>
      <c r="CC20" s="815"/>
      <c r="CD20" s="815"/>
      <c r="CE20" s="815"/>
      <c r="CF20" s="815"/>
      <c r="CG20" s="816"/>
      <c r="CH20" s="827">
        <v>0</v>
      </c>
      <c r="CI20" s="828"/>
      <c r="CJ20" s="828"/>
      <c r="CK20" s="828"/>
      <c r="CL20" s="829"/>
      <c r="CM20" s="827">
        <v>14</v>
      </c>
      <c r="CN20" s="828"/>
      <c r="CO20" s="828"/>
      <c r="CP20" s="828"/>
      <c r="CQ20" s="829"/>
      <c r="CR20" s="827">
        <v>2</v>
      </c>
      <c r="CS20" s="828"/>
      <c r="CT20" s="828"/>
      <c r="CU20" s="828"/>
      <c r="CV20" s="829"/>
      <c r="CW20" s="827" t="s">
        <v>556</v>
      </c>
      <c r="CX20" s="828"/>
      <c r="CY20" s="828"/>
      <c r="CZ20" s="828"/>
      <c r="DA20" s="829"/>
      <c r="DB20" s="827" t="s">
        <v>556</v>
      </c>
      <c r="DC20" s="828"/>
      <c r="DD20" s="828"/>
      <c r="DE20" s="828"/>
      <c r="DF20" s="829"/>
      <c r="DG20" s="827" t="s">
        <v>556</v>
      </c>
      <c r="DH20" s="828"/>
      <c r="DI20" s="828"/>
      <c r="DJ20" s="828"/>
      <c r="DK20" s="829"/>
      <c r="DL20" s="827" t="s">
        <v>556</v>
      </c>
      <c r="DM20" s="828"/>
      <c r="DN20" s="828"/>
      <c r="DO20" s="828"/>
      <c r="DP20" s="829"/>
      <c r="DQ20" s="827" t="s">
        <v>556</v>
      </c>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t="s">
        <v>619</v>
      </c>
      <c r="BT21" s="815"/>
      <c r="BU21" s="815"/>
      <c r="BV21" s="815"/>
      <c r="BW21" s="815"/>
      <c r="BX21" s="815"/>
      <c r="BY21" s="815"/>
      <c r="BZ21" s="815"/>
      <c r="CA21" s="815"/>
      <c r="CB21" s="815"/>
      <c r="CC21" s="815"/>
      <c r="CD21" s="815"/>
      <c r="CE21" s="815"/>
      <c r="CF21" s="815"/>
      <c r="CG21" s="816"/>
      <c r="CH21" s="827">
        <v>-1</v>
      </c>
      <c r="CI21" s="828"/>
      <c r="CJ21" s="828"/>
      <c r="CK21" s="828"/>
      <c r="CL21" s="829"/>
      <c r="CM21" s="827">
        <v>30</v>
      </c>
      <c r="CN21" s="828"/>
      <c r="CO21" s="828"/>
      <c r="CP21" s="828"/>
      <c r="CQ21" s="829"/>
      <c r="CR21" s="827">
        <v>17</v>
      </c>
      <c r="CS21" s="828"/>
      <c r="CT21" s="828"/>
      <c r="CU21" s="828"/>
      <c r="CV21" s="829"/>
      <c r="CW21" s="827">
        <v>3</v>
      </c>
      <c r="CX21" s="828"/>
      <c r="CY21" s="828"/>
      <c r="CZ21" s="828"/>
      <c r="DA21" s="829"/>
      <c r="DB21" s="827" t="s">
        <v>556</v>
      </c>
      <c r="DC21" s="828"/>
      <c r="DD21" s="828"/>
      <c r="DE21" s="828"/>
      <c r="DF21" s="829"/>
      <c r="DG21" s="827" t="s">
        <v>556</v>
      </c>
      <c r="DH21" s="828"/>
      <c r="DI21" s="828"/>
      <c r="DJ21" s="828"/>
      <c r="DK21" s="829"/>
      <c r="DL21" s="827" t="s">
        <v>556</v>
      </c>
      <c r="DM21" s="828"/>
      <c r="DN21" s="828"/>
      <c r="DO21" s="828"/>
      <c r="DP21" s="829"/>
      <c r="DQ21" s="827" t="s">
        <v>556</v>
      </c>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t="s">
        <v>620</v>
      </c>
      <c r="BT22" s="815"/>
      <c r="BU22" s="815"/>
      <c r="BV22" s="815"/>
      <c r="BW22" s="815"/>
      <c r="BX22" s="815"/>
      <c r="BY22" s="815"/>
      <c r="BZ22" s="815"/>
      <c r="CA22" s="815"/>
      <c r="CB22" s="815"/>
      <c r="CC22" s="815"/>
      <c r="CD22" s="815"/>
      <c r="CE22" s="815"/>
      <c r="CF22" s="815"/>
      <c r="CG22" s="816"/>
      <c r="CH22" s="827">
        <v>-2</v>
      </c>
      <c r="CI22" s="828"/>
      <c r="CJ22" s="828"/>
      <c r="CK22" s="828"/>
      <c r="CL22" s="829"/>
      <c r="CM22" s="827">
        <v>-4</v>
      </c>
      <c r="CN22" s="828"/>
      <c r="CO22" s="828"/>
      <c r="CP22" s="828"/>
      <c r="CQ22" s="829"/>
      <c r="CR22" s="827">
        <v>2</v>
      </c>
      <c r="CS22" s="828"/>
      <c r="CT22" s="828"/>
      <c r="CU22" s="828"/>
      <c r="CV22" s="829"/>
      <c r="CW22" s="827" t="s">
        <v>556</v>
      </c>
      <c r="CX22" s="828"/>
      <c r="CY22" s="828"/>
      <c r="CZ22" s="828"/>
      <c r="DA22" s="829"/>
      <c r="DB22" s="827" t="s">
        <v>556</v>
      </c>
      <c r="DC22" s="828"/>
      <c r="DD22" s="828"/>
      <c r="DE22" s="828"/>
      <c r="DF22" s="829"/>
      <c r="DG22" s="827" t="s">
        <v>556</v>
      </c>
      <c r="DH22" s="828"/>
      <c r="DI22" s="828"/>
      <c r="DJ22" s="828"/>
      <c r="DK22" s="829"/>
      <c r="DL22" s="827" t="s">
        <v>556</v>
      </c>
      <c r="DM22" s="828"/>
      <c r="DN22" s="828"/>
      <c r="DO22" s="828"/>
      <c r="DP22" s="829"/>
      <c r="DQ22" s="827" t="s">
        <v>556</v>
      </c>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1922</v>
      </c>
      <c r="AG23" s="840"/>
      <c r="AH23" s="840"/>
      <c r="AI23" s="840"/>
      <c r="AJ23" s="843"/>
      <c r="AK23" s="844"/>
      <c r="AL23" s="845"/>
      <c r="AM23" s="845"/>
      <c r="AN23" s="845"/>
      <c r="AO23" s="845"/>
      <c r="AP23" s="840"/>
      <c r="AQ23" s="840"/>
      <c r="AR23" s="840"/>
      <c r="AS23" s="840"/>
      <c r="AT23" s="840"/>
      <c r="AU23" s="846"/>
      <c r="AV23" s="846"/>
      <c r="AW23" s="846"/>
      <c r="AX23" s="846"/>
      <c r="AY23" s="847"/>
      <c r="AZ23" s="855" t="s">
        <v>129</v>
      </c>
      <c r="BA23" s="856"/>
      <c r="BB23" s="856"/>
      <c r="BC23" s="856"/>
      <c r="BD23" s="857"/>
      <c r="BE23" s="254"/>
      <c r="BF23" s="254"/>
      <c r="BG23" s="254"/>
      <c r="BH23" s="254"/>
      <c r="BI23" s="254"/>
      <c r="BJ23" s="254"/>
      <c r="BK23" s="254"/>
      <c r="BL23" s="254"/>
      <c r="BM23" s="254"/>
      <c r="BN23" s="254"/>
      <c r="BO23" s="254"/>
      <c r="BP23" s="254"/>
      <c r="BQ23" s="263">
        <v>17</v>
      </c>
      <c r="BR23" s="264"/>
      <c r="BS23" s="814" t="s">
        <v>621</v>
      </c>
      <c r="BT23" s="815"/>
      <c r="BU23" s="815"/>
      <c r="BV23" s="815"/>
      <c r="BW23" s="815"/>
      <c r="BX23" s="815"/>
      <c r="BY23" s="815"/>
      <c r="BZ23" s="815"/>
      <c r="CA23" s="815"/>
      <c r="CB23" s="815"/>
      <c r="CC23" s="815"/>
      <c r="CD23" s="815"/>
      <c r="CE23" s="815"/>
      <c r="CF23" s="815"/>
      <c r="CG23" s="816"/>
      <c r="CH23" s="827">
        <v>0</v>
      </c>
      <c r="CI23" s="828"/>
      <c r="CJ23" s="828"/>
      <c r="CK23" s="828"/>
      <c r="CL23" s="829"/>
      <c r="CM23" s="827">
        <v>43</v>
      </c>
      <c r="CN23" s="828"/>
      <c r="CO23" s="828"/>
      <c r="CP23" s="828"/>
      <c r="CQ23" s="829"/>
      <c r="CR23" s="827">
        <v>20</v>
      </c>
      <c r="CS23" s="828"/>
      <c r="CT23" s="828"/>
      <c r="CU23" s="828"/>
      <c r="CV23" s="829"/>
      <c r="CW23" s="827">
        <v>11</v>
      </c>
      <c r="CX23" s="828"/>
      <c r="CY23" s="828"/>
      <c r="CZ23" s="828"/>
      <c r="DA23" s="829"/>
      <c r="DB23" s="827" t="s">
        <v>556</v>
      </c>
      <c r="DC23" s="828"/>
      <c r="DD23" s="828"/>
      <c r="DE23" s="828"/>
      <c r="DF23" s="829"/>
      <c r="DG23" s="827" t="s">
        <v>556</v>
      </c>
      <c r="DH23" s="828"/>
      <c r="DI23" s="828"/>
      <c r="DJ23" s="828"/>
      <c r="DK23" s="829"/>
      <c r="DL23" s="827" t="s">
        <v>556</v>
      </c>
      <c r="DM23" s="828"/>
      <c r="DN23" s="828"/>
      <c r="DO23" s="828"/>
      <c r="DP23" s="829"/>
      <c r="DQ23" s="827" t="s">
        <v>556</v>
      </c>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t="s">
        <v>622</v>
      </c>
      <c r="BT24" s="815"/>
      <c r="BU24" s="815"/>
      <c r="BV24" s="815"/>
      <c r="BW24" s="815"/>
      <c r="BX24" s="815"/>
      <c r="BY24" s="815"/>
      <c r="BZ24" s="815"/>
      <c r="CA24" s="815"/>
      <c r="CB24" s="815"/>
      <c r="CC24" s="815"/>
      <c r="CD24" s="815"/>
      <c r="CE24" s="815"/>
      <c r="CF24" s="815"/>
      <c r="CG24" s="816"/>
      <c r="CH24" s="827">
        <v>3</v>
      </c>
      <c r="CI24" s="828"/>
      <c r="CJ24" s="828"/>
      <c r="CK24" s="828"/>
      <c r="CL24" s="829"/>
      <c r="CM24" s="827">
        <v>-28</v>
      </c>
      <c r="CN24" s="828"/>
      <c r="CO24" s="828"/>
      <c r="CP24" s="828"/>
      <c r="CQ24" s="829"/>
      <c r="CR24" s="827">
        <v>18</v>
      </c>
      <c r="CS24" s="828"/>
      <c r="CT24" s="828"/>
      <c r="CU24" s="828"/>
      <c r="CV24" s="829"/>
      <c r="CW24" s="827" t="s">
        <v>556</v>
      </c>
      <c r="CX24" s="828"/>
      <c r="CY24" s="828"/>
      <c r="CZ24" s="828"/>
      <c r="DA24" s="829"/>
      <c r="DB24" s="827" t="s">
        <v>556</v>
      </c>
      <c r="DC24" s="828"/>
      <c r="DD24" s="828"/>
      <c r="DE24" s="828"/>
      <c r="DF24" s="829"/>
      <c r="DG24" s="827" t="s">
        <v>556</v>
      </c>
      <c r="DH24" s="828"/>
      <c r="DI24" s="828"/>
      <c r="DJ24" s="828"/>
      <c r="DK24" s="829"/>
      <c r="DL24" s="827" t="s">
        <v>556</v>
      </c>
      <c r="DM24" s="828"/>
      <c r="DN24" s="828"/>
      <c r="DO24" s="828"/>
      <c r="DP24" s="829"/>
      <c r="DQ24" s="827" t="s">
        <v>556</v>
      </c>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t="s">
        <v>624</v>
      </c>
      <c r="BS25" s="814" t="s">
        <v>623</v>
      </c>
      <c r="BT25" s="815"/>
      <c r="BU25" s="815"/>
      <c r="BV25" s="815"/>
      <c r="BW25" s="815"/>
      <c r="BX25" s="815"/>
      <c r="BY25" s="815"/>
      <c r="BZ25" s="815"/>
      <c r="CA25" s="815"/>
      <c r="CB25" s="815"/>
      <c r="CC25" s="815"/>
      <c r="CD25" s="815"/>
      <c r="CE25" s="815"/>
      <c r="CF25" s="815"/>
      <c r="CG25" s="816"/>
      <c r="CH25" s="827">
        <v>-80</v>
      </c>
      <c r="CI25" s="828"/>
      <c r="CJ25" s="828"/>
      <c r="CK25" s="828"/>
      <c r="CL25" s="829"/>
      <c r="CM25" s="827">
        <v>514</v>
      </c>
      <c r="CN25" s="828"/>
      <c r="CO25" s="828"/>
      <c r="CP25" s="828"/>
      <c r="CQ25" s="829"/>
      <c r="CR25" s="827">
        <v>1</v>
      </c>
      <c r="CS25" s="828"/>
      <c r="CT25" s="828"/>
      <c r="CU25" s="828"/>
      <c r="CV25" s="829"/>
      <c r="CW25" s="827" t="s">
        <v>556</v>
      </c>
      <c r="CX25" s="828"/>
      <c r="CY25" s="828"/>
      <c r="CZ25" s="828"/>
      <c r="DA25" s="829"/>
      <c r="DB25" s="827">
        <v>276</v>
      </c>
      <c r="DC25" s="828"/>
      <c r="DD25" s="828"/>
      <c r="DE25" s="828"/>
      <c r="DF25" s="829"/>
      <c r="DG25" s="827" t="s">
        <v>556</v>
      </c>
      <c r="DH25" s="828"/>
      <c r="DI25" s="828"/>
      <c r="DJ25" s="828"/>
      <c r="DK25" s="829"/>
      <c r="DL25" s="827" t="s">
        <v>556</v>
      </c>
      <c r="DM25" s="828"/>
      <c r="DN25" s="828"/>
      <c r="DO25" s="828"/>
      <c r="DP25" s="829"/>
      <c r="DQ25" s="827">
        <v>248</v>
      </c>
      <c r="DR25" s="828"/>
      <c r="DS25" s="828"/>
      <c r="DT25" s="828"/>
      <c r="DU25" s="829"/>
      <c r="DV25" s="830"/>
      <c r="DW25" s="831"/>
      <c r="DX25" s="831"/>
      <c r="DY25" s="831"/>
      <c r="DZ25" s="832"/>
      <c r="EA25" s="247"/>
    </row>
    <row r="26" spans="1:131" s="248" customFormat="1" ht="26.25" customHeight="1" x14ac:dyDescent="0.15">
      <c r="A26" s="786" t="s">
        <v>366</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18508</v>
      </c>
      <c r="R28" s="869"/>
      <c r="S28" s="869"/>
      <c r="T28" s="869"/>
      <c r="U28" s="869"/>
      <c r="V28" s="869">
        <v>18235</v>
      </c>
      <c r="W28" s="869"/>
      <c r="X28" s="869"/>
      <c r="Y28" s="869"/>
      <c r="Z28" s="869"/>
      <c r="AA28" s="869">
        <v>273</v>
      </c>
      <c r="AB28" s="869"/>
      <c r="AC28" s="869"/>
      <c r="AD28" s="869"/>
      <c r="AE28" s="870"/>
      <c r="AF28" s="871">
        <v>273</v>
      </c>
      <c r="AG28" s="869"/>
      <c r="AH28" s="869"/>
      <c r="AI28" s="869"/>
      <c r="AJ28" s="872"/>
      <c r="AK28" s="873">
        <v>1693</v>
      </c>
      <c r="AL28" s="864"/>
      <c r="AM28" s="864"/>
      <c r="AN28" s="864"/>
      <c r="AO28" s="864"/>
      <c r="AP28" s="864">
        <v>14</v>
      </c>
      <c r="AQ28" s="864"/>
      <c r="AR28" s="864"/>
      <c r="AS28" s="864"/>
      <c r="AT28" s="864"/>
      <c r="AU28" s="864">
        <v>1</v>
      </c>
      <c r="AV28" s="864"/>
      <c r="AW28" s="864"/>
      <c r="AX28" s="864"/>
      <c r="AY28" s="864"/>
      <c r="AZ28" s="865" t="s">
        <v>631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82</v>
      </c>
      <c r="R29" s="805"/>
      <c r="S29" s="805"/>
      <c r="T29" s="805"/>
      <c r="U29" s="805"/>
      <c r="V29" s="805">
        <v>82</v>
      </c>
      <c r="W29" s="805"/>
      <c r="X29" s="805"/>
      <c r="Y29" s="805"/>
      <c r="Z29" s="805"/>
      <c r="AA29" s="805">
        <v>0</v>
      </c>
      <c r="AB29" s="805"/>
      <c r="AC29" s="805"/>
      <c r="AD29" s="805"/>
      <c r="AE29" s="806"/>
      <c r="AF29" s="807" t="s">
        <v>129</v>
      </c>
      <c r="AG29" s="808"/>
      <c r="AH29" s="808"/>
      <c r="AI29" s="808"/>
      <c r="AJ29" s="809"/>
      <c r="AK29" s="876">
        <v>45</v>
      </c>
      <c r="AL29" s="877"/>
      <c r="AM29" s="877"/>
      <c r="AN29" s="877"/>
      <c r="AO29" s="877"/>
      <c r="AP29" s="877">
        <v>153</v>
      </c>
      <c r="AQ29" s="877"/>
      <c r="AR29" s="877"/>
      <c r="AS29" s="877"/>
      <c r="AT29" s="877"/>
      <c r="AU29" s="877">
        <v>46</v>
      </c>
      <c r="AV29" s="877"/>
      <c r="AW29" s="877"/>
      <c r="AX29" s="877"/>
      <c r="AY29" s="877"/>
      <c r="AZ29" s="878" t="s">
        <v>631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19485</v>
      </c>
      <c r="R30" s="805"/>
      <c r="S30" s="805"/>
      <c r="T30" s="805"/>
      <c r="U30" s="805"/>
      <c r="V30" s="805">
        <v>18824</v>
      </c>
      <c r="W30" s="805"/>
      <c r="X30" s="805"/>
      <c r="Y30" s="805"/>
      <c r="Z30" s="805"/>
      <c r="AA30" s="805">
        <v>661</v>
      </c>
      <c r="AB30" s="805"/>
      <c r="AC30" s="805"/>
      <c r="AD30" s="805"/>
      <c r="AE30" s="806"/>
      <c r="AF30" s="807">
        <v>661</v>
      </c>
      <c r="AG30" s="808"/>
      <c r="AH30" s="808"/>
      <c r="AI30" s="808"/>
      <c r="AJ30" s="809"/>
      <c r="AK30" s="876">
        <v>2672</v>
      </c>
      <c r="AL30" s="877"/>
      <c r="AM30" s="877"/>
      <c r="AN30" s="877"/>
      <c r="AO30" s="877"/>
      <c r="AP30" s="877" t="s">
        <v>630</v>
      </c>
      <c r="AQ30" s="877"/>
      <c r="AR30" s="877"/>
      <c r="AS30" s="877"/>
      <c r="AT30" s="877"/>
      <c r="AU30" s="877" t="s">
        <v>631</v>
      </c>
      <c r="AV30" s="877"/>
      <c r="AW30" s="877"/>
      <c r="AX30" s="877"/>
      <c r="AY30" s="877"/>
      <c r="AZ30" s="878" t="s">
        <v>631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2075</v>
      </c>
      <c r="R31" s="805"/>
      <c r="S31" s="805"/>
      <c r="T31" s="805"/>
      <c r="U31" s="805"/>
      <c r="V31" s="805">
        <v>2072</v>
      </c>
      <c r="W31" s="805"/>
      <c r="X31" s="805"/>
      <c r="Y31" s="805"/>
      <c r="Z31" s="805"/>
      <c r="AA31" s="805">
        <v>3</v>
      </c>
      <c r="AB31" s="805"/>
      <c r="AC31" s="805"/>
      <c r="AD31" s="805"/>
      <c r="AE31" s="806"/>
      <c r="AF31" s="807">
        <v>3</v>
      </c>
      <c r="AG31" s="808"/>
      <c r="AH31" s="808"/>
      <c r="AI31" s="808"/>
      <c r="AJ31" s="809"/>
      <c r="AK31" s="876">
        <v>496</v>
      </c>
      <c r="AL31" s="877"/>
      <c r="AM31" s="877"/>
      <c r="AN31" s="877"/>
      <c r="AO31" s="877"/>
      <c r="AP31" s="877" t="s">
        <v>630</v>
      </c>
      <c r="AQ31" s="877"/>
      <c r="AR31" s="877"/>
      <c r="AS31" s="877"/>
      <c r="AT31" s="877"/>
      <c r="AU31" s="877" t="s">
        <v>631</v>
      </c>
      <c r="AV31" s="877"/>
      <c r="AW31" s="877"/>
      <c r="AX31" s="877"/>
      <c r="AY31" s="877"/>
      <c r="AZ31" s="878" t="s">
        <v>631</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4831</v>
      </c>
      <c r="R32" s="805"/>
      <c r="S32" s="805"/>
      <c r="T32" s="805"/>
      <c r="U32" s="805"/>
      <c r="V32" s="805">
        <v>4504</v>
      </c>
      <c r="W32" s="805"/>
      <c r="X32" s="805"/>
      <c r="Y32" s="805"/>
      <c r="Z32" s="805"/>
      <c r="AA32" s="805">
        <v>327</v>
      </c>
      <c r="AB32" s="805"/>
      <c r="AC32" s="805"/>
      <c r="AD32" s="805"/>
      <c r="AE32" s="806"/>
      <c r="AF32" s="807">
        <v>1925</v>
      </c>
      <c r="AG32" s="808"/>
      <c r="AH32" s="808"/>
      <c r="AI32" s="808"/>
      <c r="AJ32" s="809"/>
      <c r="AK32" s="876">
        <v>1006</v>
      </c>
      <c r="AL32" s="877"/>
      <c r="AM32" s="877"/>
      <c r="AN32" s="877"/>
      <c r="AO32" s="877"/>
      <c r="AP32" s="877">
        <v>20958</v>
      </c>
      <c r="AQ32" s="877"/>
      <c r="AR32" s="877"/>
      <c r="AS32" s="877"/>
      <c r="AT32" s="877"/>
      <c r="AU32" s="877">
        <v>5763</v>
      </c>
      <c r="AV32" s="877"/>
      <c r="AW32" s="877"/>
      <c r="AX32" s="877"/>
      <c r="AY32" s="877"/>
      <c r="AZ32" s="878" t="s">
        <v>630</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2</v>
      </c>
      <c r="R33" s="805"/>
      <c r="S33" s="805"/>
      <c r="T33" s="805"/>
      <c r="U33" s="805"/>
      <c r="V33" s="805">
        <v>4</v>
      </c>
      <c r="W33" s="805"/>
      <c r="X33" s="805"/>
      <c r="Y33" s="805"/>
      <c r="Z33" s="805"/>
      <c r="AA33" s="805">
        <v>-2</v>
      </c>
      <c r="AB33" s="805"/>
      <c r="AC33" s="805"/>
      <c r="AD33" s="805"/>
      <c r="AE33" s="806"/>
      <c r="AF33" s="807">
        <v>8</v>
      </c>
      <c r="AG33" s="808"/>
      <c r="AH33" s="808"/>
      <c r="AI33" s="808"/>
      <c r="AJ33" s="809"/>
      <c r="AK33" s="876" t="s">
        <v>630</v>
      </c>
      <c r="AL33" s="877"/>
      <c r="AM33" s="877"/>
      <c r="AN33" s="877"/>
      <c r="AO33" s="877"/>
      <c r="AP33" s="877" t="s">
        <v>630</v>
      </c>
      <c r="AQ33" s="877"/>
      <c r="AR33" s="877"/>
      <c r="AS33" s="877"/>
      <c r="AT33" s="877"/>
      <c r="AU33" s="877" t="s">
        <v>630</v>
      </c>
      <c r="AV33" s="877"/>
      <c r="AW33" s="877"/>
      <c r="AX33" s="877"/>
      <c r="AY33" s="877"/>
      <c r="AZ33" s="878" t="s">
        <v>630</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411</v>
      </c>
      <c r="C34" s="802"/>
      <c r="D34" s="802"/>
      <c r="E34" s="802"/>
      <c r="F34" s="802"/>
      <c r="G34" s="802"/>
      <c r="H34" s="802"/>
      <c r="I34" s="802"/>
      <c r="J34" s="802"/>
      <c r="K34" s="802"/>
      <c r="L34" s="802"/>
      <c r="M34" s="802"/>
      <c r="N34" s="802"/>
      <c r="O34" s="802"/>
      <c r="P34" s="803"/>
      <c r="Q34" s="804">
        <v>7335</v>
      </c>
      <c r="R34" s="805"/>
      <c r="S34" s="805"/>
      <c r="T34" s="805"/>
      <c r="U34" s="805"/>
      <c r="V34" s="805">
        <v>8066</v>
      </c>
      <c r="W34" s="805"/>
      <c r="X34" s="805"/>
      <c r="Y34" s="805"/>
      <c r="Z34" s="805"/>
      <c r="AA34" s="805">
        <v>-730</v>
      </c>
      <c r="AB34" s="805"/>
      <c r="AC34" s="805"/>
      <c r="AD34" s="805"/>
      <c r="AE34" s="806"/>
      <c r="AF34" s="807">
        <v>1607</v>
      </c>
      <c r="AG34" s="808"/>
      <c r="AH34" s="808"/>
      <c r="AI34" s="808"/>
      <c r="AJ34" s="809"/>
      <c r="AK34" s="876">
        <v>1315</v>
      </c>
      <c r="AL34" s="877"/>
      <c r="AM34" s="877"/>
      <c r="AN34" s="877"/>
      <c r="AO34" s="877"/>
      <c r="AP34" s="877">
        <v>4317</v>
      </c>
      <c r="AQ34" s="877"/>
      <c r="AR34" s="877"/>
      <c r="AS34" s="877"/>
      <c r="AT34" s="877"/>
      <c r="AU34" s="877">
        <v>2684</v>
      </c>
      <c r="AV34" s="877"/>
      <c r="AW34" s="877"/>
      <c r="AX34" s="877"/>
      <c r="AY34" s="877"/>
      <c r="AZ34" s="878" t="s">
        <v>630</v>
      </c>
      <c r="BA34" s="878"/>
      <c r="BB34" s="878"/>
      <c r="BC34" s="878"/>
      <c r="BD34" s="878"/>
      <c r="BE34" s="874" t="s">
        <v>412</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413</v>
      </c>
      <c r="C35" s="802"/>
      <c r="D35" s="802"/>
      <c r="E35" s="802"/>
      <c r="F35" s="802"/>
      <c r="G35" s="802"/>
      <c r="H35" s="802"/>
      <c r="I35" s="802"/>
      <c r="J35" s="802"/>
      <c r="K35" s="802"/>
      <c r="L35" s="802"/>
      <c r="M35" s="802"/>
      <c r="N35" s="802"/>
      <c r="O35" s="802"/>
      <c r="P35" s="803"/>
      <c r="Q35" s="804">
        <v>9578</v>
      </c>
      <c r="R35" s="805"/>
      <c r="S35" s="805"/>
      <c r="T35" s="805"/>
      <c r="U35" s="805"/>
      <c r="V35" s="805">
        <v>8524</v>
      </c>
      <c r="W35" s="805"/>
      <c r="X35" s="805"/>
      <c r="Y35" s="805"/>
      <c r="Z35" s="805"/>
      <c r="AA35" s="805">
        <v>1054</v>
      </c>
      <c r="AB35" s="805"/>
      <c r="AC35" s="805"/>
      <c r="AD35" s="805"/>
      <c r="AE35" s="806"/>
      <c r="AF35" s="807">
        <v>2993</v>
      </c>
      <c r="AG35" s="808"/>
      <c r="AH35" s="808"/>
      <c r="AI35" s="808"/>
      <c r="AJ35" s="809"/>
      <c r="AK35" s="876">
        <v>4538</v>
      </c>
      <c r="AL35" s="877"/>
      <c r="AM35" s="877"/>
      <c r="AN35" s="877"/>
      <c r="AO35" s="877"/>
      <c r="AP35" s="877">
        <v>60623</v>
      </c>
      <c r="AQ35" s="877"/>
      <c r="AR35" s="877"/>
      <c r="AS35" s="877"/>
      <c r="AT35" s="877"/>
      <c r="AU35" s="877">
        <v>37586</v>
      </c>
      <c r="AV35" s="877"/>
      <c r="AW35" s="877"/>
      <c r="AX35" s="877"/>
      <c r="AY35" s="877"/>
      <c r="AZ35" s="878" t="s">
        <v>630</v>
      </c>
      <c r="BA35" s="878"/>
      <c r="BB35" s="878"/>
      <c r="BC35" s="878"/>
      <c r="BD35" s="878"/>
      <c r="BE35" s="874" t="s">
        <v>414</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415</v>
      </c>
      <c r="C36" s="802"/>
      <c r="D36" s="802"/>
      <c r="E36" s="802"/>
      <c r="F36" s="802"/>
      <c r="G36" s="802"/>
      <c r="H36" s="802"/>
      <c r="I36" s="802"/>
      <c r="J36" s="802"/>
      <c r="K36" s="802"/>
      <c r="L36" s="802"/>
      <c r="M36" s="802"/>
      <c r="N36" s="802"/>
      <c r="O36" s="802"/>
      <c r="P36" s="803"/>
      <c r="Q36" s="804">
        <v>29</v>
      </c>
      <c r="R36" s="805"/>
      <c r="S36" s="805"/>
      <c r="T36" s="805"/>
      <c r="U36" s="805"/>
      <c r="V36" s="805">
        <v>28</v>
      </c>
      <c r="W36" s="805"/>
      <c r="X36" s="805"/>
      <c r="Y36" s="805"/>
      <c r="Z36" s="805"/>
      <c r="AA36" s="805">
        <v>1</v>
      </c>
      <c r="AB36" s="805"/>
      <c r="AC36" s="805"/>
      <c r="AD36" s="805"/>
      <c r="AE36" s="806"/>
      <c r="AF36" s="807">
        <v>1</v>
      </c>
      <c r="AG36" s="808"/>
      <c r="AH36" s="808"/>
      <c r="AI36" s="808"/>
      <c r="AJ36" s="809"/>
      <c r="AK36" s="876" t="s">
        <v>630</v>
      </c>
      <c r="AL36" s="877"/>
      <c r="AM36" s="877"/>
      <c r="AN36" s="877"/>
      <c r="AO36" s="877"/>
      <c r="AP36" s="877">
        <v>235</v>
      </c>
      <c r="AQ36" s="877"/>
      <c r="AR36" s="877"/>
      <c r="AS36" s="877"/>
      <c r="AT36" s="877"/>
      <c r="AU36" s="877" t="s">
        <v>630</v>
      </c>
      <c r="AV36" s="877"/>
      <c r="AW36" s="877"/>
      <c r="AX36" s="877"/>
      <c r="AY36" s="877"/>
      <c r="AZ36" s="878" t="s">
        <v>630</v>
      </c>
      <c r="BA36" s="878"/>
      <c r="BB36" s="878"/>
      <c r="BC36" s="878"/>
      <c r="BD36" s="878"/>
      <c r="BE36" s="874" t="s">
        <v>416</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417</v>
      </c>
      <c r="C37" s="802"/>
      <c r="D37" s="802"/>
      <c r="E37" s="802"/>
      <c r="F37" s="802"/>
      <c r="G37" s="802"/>
      <c r="H37" s="802"/>
      <c r="I37" s="802"/>
      <c r="J37" s="802"/>
      <c r="K37" s="802"/>
      <c r="L37" s="802"/>
      <c r="M37" s="802"/>
      <c r="N37" s="802"/>
      <c r="O37" s="802"/>
      <c r="P37" s="803"/>
      <c r="Q37" s="804">
        <v>41</v>
      </c>
      <c r="R37" s="805"/>
      <c r="S37" s="805"/>
      <c r="T37" s="805"/>
      <c r="U37" s="805"/>
      <c r="V37" s="805">
        <v>33</v>
      </c>
      <c r="W37" s="805"/>
      <c r="X37" s="805"/>
      <c r="Y37" s="805"/>
      <c r="Z37" s="805"/>
      <c r="AA37" s="805">
        <v>8</v>
      </c>
      <c r="AB37" s="805"/>
      <c r="AC37" s="805"/>
      <c r="AD37" s="805"/>
      <c r="AE37" s="806"/>
      <c r="AF37" s="807">
        <v>8</v>
      </c>
      <c r="AG37" s="808"/>
      <c r="AH37" s="808"/>
      <c r="AI37" s="808"/>
      <c r="AJ37" s="809"/>
      <c r="AK37" s="876" t="s">
        <v>630</v>
      </c>
      <c r="AL37" s="877"/>
      <c r="AM37" s="877"/>
      <c r="AN37" s="877"/>
      <c r="AO37" s="877"/>
      <c r="AP37" s="877">
        <v>47</v>
      </c>
      <c r="AQ37" s="877"/>
      <c r="AR37" s="877"/>
      <c r="AS37" s="877"/>
      <c r="AT37" s="877"/>
      <c r="AU37" s="877" t="s">
        <v>630</v>
      </c>
      <c r="AV37" s="877"/>
      <c r="AW37" s="877"/>
      <c r="AX37" s="877"/>
      <c r="AY37" s="877"/>
      <c r="AZ37" s="878" t="s">
        <v>630</v>
      </c>
      <c r="BA37" s="878"/>
      <c r="BB37" s="878"/>
      <c r="BC37" s="878"/>
      <c r="BD37" s="878"/>
      <c r="BE37" s="874" t="s">
        <v>418</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419</v>
      </c>
      <c r="C38" s="802"/>
      <c r="D38" s="802"/>
      <c r="E38" s="802"/>
      <c r="F38" s="802"/>
      <c r="G38" s="802"/>
      <c r="H38" s="802"/>
      <c r="I38" s="802"/>
      <c r="J38" s="802"/>
      <c r="K38" s="802"/>
      <c r="L38" s="802"/>
      <c r="M38" s="802"/>
      <c r="N38" s="802"/>
      <c r="O38" s="802"/>
      <c r="P38" s="803"/>
      <c r="Q38" s="804">
        <v>8</v>
      </c>
      <c r="R38" s="805"/>
      <c r="S38" s="805"/>
      <c r="T38" s="805"/>
      <c r="U38" s="805"/>
      <c r="V38" s="805">
        <v>8</v>
      </c>
      <c r="W38" s="805"/>
      <c r="X38" s="805"/>
      <c r="Y38" s="805"/>
      <c r="Z38" s="805"/>
      <c r="AA38" s="805">
        <v>0</v>
      </c>
      <c r="AB38" s="805"/>
      <c r="AC38" s="805"/>
      <c r="AD38" s="805"/>
      <c r="AE38" s="806"/>
      <c r="AF38" s="807" t="s">
        <v>420</v>
      </c>
      <c r="AG38" s="808"/>
      <c r="AH38" s="808"/>
      <c r="AI38" s="808"/>
      <c r="AJ38" s="809"/>
      <c r="AK38" s="876">
        <v>8</v>
      </c>
      <c r="AL38" s="877"/>
      <c r="AM38" s="877"/>
      <c r="AN38" s="877"/>
      <c r="AO38" s="877"/>
      <c r="AP38" s="877" t="s">
        <v>630</v>
      </c>
      <c r="AQ38" s="877"/>
      <c r="AR38" s="877"/>
      <c r="AS38" s="877"/>
      <c r="AT38" s="877"/>
      <c r="AU38" s="877" t="s">
        <v>630</v>
      </c>
      <c r="AV38" s="877"/>
      <c r="AW38" s="877"/>
      <c r="AX38" s="877"/>
      <c r="AY38" s="877"/>
      <c r="AZ38" s="878" t="s">
        <v>630</v>
      </c>
      <c r="BA38" s="878"/>
      <c r="BB38" s="878"/>
      <c r="BC38" s="878"/>
      <c r="BD38" s="878"/>
      <c r="BE38" s="874" t="s">
        <v>416</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t="s">
        <v>421</v>
      </c>
      <c r="C39" s="802"/>
      <c r="D39" s="802"/>
      <c r="E39" s="802"/>
      <c r="F39" s="802"/>
      <c r="G39" s="802"/>
      <c r="H39" s="802"/>
      <c r="I39" s="802"/>
      <c r="J39" s="802"/>
      <c r="K39" s="802"/>
      <c r="L39" s="802"/>
      <c r="M39" s="802"/>
      <c r="N39" s="802"/>
      <c r="O39" s="802"/>
      <c r="P39" s="803"/>
      <c r="Q39" s="804">
        <v>57</v>
      </c>
      <c r="R39" s="805"/>
      <c r="S39" s="805"/>
      <c r="T39" s="805"/>
      <c r="U39" s="805"/>
      <c r="V39" s="805">
        <v>51</v>
      </c>
      <c r="W39" s="805"/>
      <c r="X39" s="805"/>
      <c r="Y39" s="805"/>
      <c r="Z39" s="805"/>
      <c r="AA39" s="805">
        <v>5</v>
      </c>
      <c r="AB39" s="805"/>
      <c r="AC39" s="805"/>
      <c r="AD39" s="805"/>
      <c r="AE39" s="806"/>
      <c r="AF39" s="807">
        <v>5</v>
      </c>
      <c r="AG39" s="808"/>
      <c r="AH39" s="808"/>
      <c r="AI39" s="808"/>
      <c r="AJ39" s="809"/>
      <c r="AK39" s="876" t="s">
        <v>630</v>
      </c>
      <c r="AL39" s="877"/>
      <c r="AM39" s="877"/>
      <c r="AN39" s="877"/>
      <c r="AO39" s="877"/>
      <c r="AP39" s="877" t="s">
        <v>630</v>
      </c>
      <c r="AQ39" s="877"/>
      <c r="AR39" s="877"/>
      <c r="AS39" s="877"/>
      <c r="AT39" s="877"/>
      <c r="AU39" s="877" t="s">
        <v>630</v>
      </c>
      <c r="AV39" s="877"/>
      <c r="AW39" s="877"/>
      <c r="AX39" s="877"/>
      <c r="AY39" s="877"/>
      <c r="AZ39" s="878" t="s">
        <v>630</v>
      </c>
      <c r="BA39" s="878"/>
      <c r="BB39" s="878"/>
      <c r="BC39" s="878"/>
      <c r="BD39" s="878"/>
      <c r="BE39" s="874" t="s">
        <v>422</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424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7483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129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426</v>
      </c>
      <c r="B66" s="787"/>
      <c r="C66" s="787"/>
      <c r="D66" s="787"/>
      <c r="E66" s="787"/>
      <c r="F66" s="787"/>
      <c r="G66" s="787"/>
      <c r="H66" s="787"/>
      <c r="I66" s="787"/>
      <c r="J66" s="787"/>
      <c r="K66" s="787"/>
      <c r="L66" s="787"/>
      <c r="M66" s="787"/>
      <c r="N66" s="787"/>
      <c r="O66" s="787"/>
      <c r="P66" s="788"/>
      <c r="Q66" s="763" t="s">
        <v>427</v>
      </c>
      <c r="R66" s="764"/>
      <c r="S66" s="764"/>
      <c r="T66" s="764"/>
      <c r="U66" s="765"/>
      <c r="V66" s="763" t="s">
        <v>428</v>
      </c>
      <c r="W66" s="764"/>
      <c r="X66" s="764"/>
      <c r="Y66" s="764"/>
      <c r="Z66" s="765"/>
      <c r="AA66" s="763" t="s">
        <v>429</v>
      </c>
      <c r="AB66" s="764"/>
      <c r="AC66" s="764"/>
      <c r="AD66" s="764"/>
      <c r="AE66" s="765"/>
      <c r="AF66" s="898" t="s">
        <v>430</v>
      </c>
      <c r="AG66" s="859"/>
      <c r="AH66" s="859"/>
      <c r="AI66" s="859"/>
      <c r="AJ66" s="899"/>
      <c r="AK66" s="763" t="s">
        <v>431</v>
      </c>
      <c r="AL66" s="787"/>
      <c r="AM66" s="787"/>
      <c r="AN66" s="787"/>
      <c r="AO66" s="788"/>
      <c r="AP66" s="763" t="s">
        <v>400</v>
      </c>
      <c r="AQ66" s="764"/>
      <c r="AR66" s="764"/>
      <c r="AS66" s="764"/>
      <c r="AT66" s="765"/>
      <c r="AU66" s="763" t="s">
        <v>432</v>
      </c>
      <c r="AV66" s="764"/>
      <c r="AW66" s="764"/>
      <c r="AX66" s="764"/>
      <c r="AY66" s="765"/>
      <c r="AZ66" s="763" t="s">
        <v>373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625</v>
      </c>
      <c r="C68" s="916"/>
      <c r="D68" s="916"/>
      <c r="E68" s="916"/>
      <c r="F68" s="916"/>
      <c r="G68" s="916"/>
      <c r="H68" s="916"/>
      <c r="I68" s="916"/>
      <c r="J68" s="916"/>
      <c r="K68" s="916"/>
      <c r="L68" s="916"/>
      <c r="M68" s="916"/>
      <c r="N68" s="916"/>
      <c r="O68" s="916"/>
      <c r="P68" s="917"/>
      <c r="Q68" s="918">
        <v>6337</v>
      </c>
      <c r="R68" s="912"/>
      <c r="S68" s="912"/>
      <c r="T68" s="912"/>
      <c r="U68" s="912"/>
      <c r="V68" s="912">
        <v>6267</v>
      </c>
      <c r="W68" s="912"/>
      <c r="X68" s="912"/>
      <c r="Y68" s="912"/>
      <c r="Z68" s="912"/>
      <c r="AA68" s="912">
        <v>70</v>
      </c>
      <c r="AB68" s="912"/>
      <c r="AC68" s="912"/>
      <c r="AD68" s="912"/>
      <c r="AE68" s="912"/>
      <c r="AF68" s="912">
        <v>66</v>
      </c>
      <c r="AG68" s="912"/>
      <c r="AH68" s="912"/>
      <c r="AI68" s="912"/>
      <c r="AJ68" s="912"/>
      <c r="AK68" s="912">
        <v>98</v>
      </c>
      <c r="AL68" s="912"/>
      <c r="AM68" s="912"/>
      <c r="AN68" s="912"/>
      <c r="AO68" s="912"/>
      <c r="AP68" s="912">
        <v>2540</v>
      </c>
      <c r="AQ68" s="912"/>
      <c r="AR68" s="912"/>
      <c r="AS68" s="912"/>
      <c r="AT68" s="912"/>
      <c r="AU68" s="912">
        <v>2101</v>
      </c>
      <c r="AV68" s="912"/>
      <c r="AW68" s="912"/>
      <c r="AX68" s="912"/>
      <c r="AY68" s="912"/>
      <c r="AZ68" s="913" t="s">
        <v>627</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625</v>
      </c>
      <c r="C69" s="920"/>
      <c r="D69" s="920"/>
      <c r="E69" s="920"/>
      <c r="F69" s="920"/>
      <c r="G69" s="920"/>
      <c r="H69" s="920"/>
      <c r="I69" s="920"/>
      <c r="J69" s="920"/>
      <c r="K69" s="920"/>
      <c r="L69" s="920"/>
      <c r="M69" s="920"/>
      <c r="N69" s="920"/>
      <c r="O69" s="920"/>
      <c r="P69" s="921"/>
      <c r="Q69" s="922">
        <v>3</v>
      </c>
      <c r="R69" s="877"/>
      <c r="S69" s="877"/>
      <c r="T69" s="877"/>
      <c r="U69" s="877"/>
      <c r="V69" s="877">
        <v>3</v>
      </c>
      <c r="W69" s="877"/>
      <c r="X69" s="877"/>
      <c r="Y69" s="877"/>
      <c r="Z69" s="877"/>
      <c r="AA69" s="877">
        <v>0</v>
      </c>
      <c r="AB69" s="877"/>
      <c r="AC69" s="877"/>
      <c r="AD69" s="877"/>
      <c r="AE69" s="877"/>
      <c r="AF69" s="877">
        <v>0</v>
      </c>
      <c r="AG69" s="877"/>
      <c r="AH69" s="877"/>
      <c r="AI69" s="877"/>
      <c r="AJ69" s="877"/>
      <c r="AK69" s="877">
        <v>1</v>
      </c>
      <c r="AL69" s="877"/>
      <c r="AM69" s="877"/>
      <c r="AN69" s="877"/>
      <c r="AO69" s="877"/>
      <c r="AP69" s="877" t="s">
        <v>630</v>
      </c>
      <c r="AQ69" s="877"/>
      <c r="AR69" s="877"/>
      <c r="AS69" s="877"/>
      <c r="AT69" s="877"/>
      <c r="AU69" s="877" t="s">
        <v>630</v>
      </c>
      <c r="AV69" s="877"/>
      <c r="AW69" s="877"/>
      <c r="AX69" s="877"/>
      <c r="AY69" s="877"/>
      <c r="AZ69" s="923" t="s">
        <v>628</v>
      </c>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626</v>
      </c>
      <c r="C70" s="920"/>
      <c r="D70" s="920"/>
      <c r="E70" s="920"/>
      <c r="F70" s="920"/>
      <c r="G70" s="920"/>
      <c r="H70" s="920"/>
      <c r="I70" s="920"/>
      <c r="J70" s="920"/>
      <c r="K70" s="920"/>
      <c r="L70" s="920"/>
      <c r="M70" s="920"/>
      <c r="N70" s="920"/>
      <c r="O70" s="920"/>
      <c r="P70" s="921"/>
      <c r="Q70" s="922">
        <v>374</v>
      </c>
      <c r="R70" s="877"/>
      <c r="S70" s="877"/>
      <c r="T70" s="877"/>
      <c r="U70" s="877"/>
      <c r="V70" s="877">
        <v>368</v>
      </c>
      <c r="W70" s="877"/>
      <c r="X70" s="877"/>
      <c r="Y70" s="877"/>
      <c r="Z70" s="877"/>
      <c r="AA70" s="877">
        <v>5</v>
      </c>
      <c r="AB70" s="877"/>
      <c r="AC70" s="877"/>
      <c r="AD70" s="877"/>
      <c r="AE70" s="877"/>
      <c r="AF70" s="877">
        <v>5</v>
      </c>
      <c r="AG70" s="877"/>
      <c r="AH70" s="877"/>
      <c r="AI70" s="877"/>
      <c r="AJ70" s="877"/>
      <c r="AK70" s="877">
        <v>67</v>
      </c>
      <c r="AL70" s="877"/>
      <c r="AM70" s="877"/>
      <c r="AN70" s="877"/>
      <c r="AO70" s="877"/>
      <c r="AP70" s="877" t="s">
        <v>630</v>
      </c>
      <c r="AQ70" s="877"/>
      <c r="AR70" s="877"/>
      <c r="AS70" s="877"/>
      <c r="AT70" s="877"/>
      <c r="AU70" s="877" t="s">
        <v>630</v>
      </c>
      <c r="AV70" s="877"/>
      <c r="AW70" s="877"/>
      <c r="AX70" s="877"/>
      <c r="AY70" s="877"/>
      <c r="AZ70" s="923" t="s">
        <v>591</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626</v>
      </c>
      <c r="C71" s="920"/>
      <c r="D71" s="920"/>
      <c r="E71" s="920"/>
      <c r="F71" s="920"/>
      <c r="G71" s="920"/>
      <c r="H71" s="920"/>
      <c r="I71" s="920"/>
      <c r="J71" s="920"/>
      <c r="K71" s="920"/>
      <c r="L71" s="920"/>
      <c r="M71" s="920"/>
      <c r="N71" s="920"/>
      <c r="O71" s="920"/>
      <c r="P71" s="921"/>
      <c r="Q71" s="922">
        <v>84237</v>
      </c>
      <c r="R71" s="877"/>
      <c r="S71" s="877"/>
      <c r="T71" s="877"/>
      <c r="U71" s="877"/>
      <c r="V71" s="877">
        <v>82099</v>
      </c>
      <c r="W71" s="877"/>
      <c r="X71" s="877"/>
      <c r="Y71" s="877"/>
      <c r="Z71" s="877"/>
      <c r="AA71" s="877">
        <v>2138</v>
      </c>
      <c r="AB71" s="877"/>
      <c r="AC71" s="877"/>
      <c r="AD71" s="877"/>
      <c r="AE71" s="877"/>
      <c r="AF71" s="877">
        <v>2138</v>
      </c>
      <c r="AG71" s="877"/>
      <c r="AH71" s="877"/>
      <c r="AI71" s="877"/>
      <c r="AJ71" s="877"/>
      <c r="AK71" s="877">
        <v>950</v>
      </c>
      <c r="AL71" s="877"/>
      <c r="AM71" s="877"/>
      <c r="AN71" s="877"/>
      <c r="AO71" s="877"/>
      <c r="AP71" s="877" t="s">
        <v>630</v>
      </c>
      <c r="AQ71" s="877"/>
      <c r="AR71" s="877"/>
      <c r="AS71" s="877"/>
      <c r="AT71" s="877"/>
      <c r="AU71" s="877" t="s">
        <v>630</v>
      </c>
      <c r="AV71" s="877"/>
      <c r="AW71" s="877"/>
      <c r="AX71" s="877"/>
      <c r="AY71" s="877"/>
      <c r="AZ71" s="923" t="s">
        <v>629</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433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434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442</v>
      </c>
      <c r="AB109" s="941"/>
      <c r="AC109" s="941"/>
      <c r="AD109" s="941"/>
      <c r="AE109" s="942"/>
      <c r="AF109" s="940" t="s">
        <v>303</v>
      </c>
      <c r="AG109" s="941"/>
      <c r="AH109" s="941"/>
      <c r="AI109" s="941"/>
      <c r="AJ109" s="942"/>
      <c r="AK109" s="940" t="s">
        <v>302</v>
      </c>
      <c r="AL109" s="941"/>
      <c r="AM109" s="941"/>
      <c r="AN109" s="941"/>
      <c r="AO109" s="942"/>
      <c r="AP109" s="940" t="s">
        <v>443</v>
      </c>
      <c r="AQ109" s="941"/>
      <c r="AR109" s="941"/>
      <c r="AS109" s="941"/>
      <c r="AT109" s="943"/>
      <c r="AU109" s="960" t="s">
        <v>441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442</v>
      </c>
      <c r="BR109" s="941"/>
      <c r="BS109" s="941"/>
      <c r="BT109" s="941"/>
      <c r="BU109" s="942"/>
      <c r="BV109" s="940" t="s">
        <v>303</v>
      </c>
      <c r="BW109" s="941"/>
      <c r="BX109" s="941"/>
      <c r="BY109" s="941"/>
      <c r="BZ109" s="942"/>
      <c r="CA109" s="940" t="s">
        <v>302</v>
      </c>
      <c r="CB109" s="941"/>
      <c r="CC109" s="941"/>
      <c r="CD109" s="941"/>
      <c r="CE109" s="942"/>
      <c r="CF109" s="961" t="s">
        <v>443</v>
      </c>
      <c r="CG109" s="961"/>
      <c r="CH109" s="961"/>
      <c r="CI109" s="961"/>
      <c r="CJ109" s="961"/>
      <c r="CK109" s="940" t="s">
        <v>444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442</v>
      </c>
      <c r="DH109" s="941"/>
      <c r="DI109" s="941"/>
      <c r="DJ109" s="941"/>
      <c r="DK109" s="942"/>
      <c r="DL109" s="940" t="s">
        <v>303</v>
      </c>
      <c r="DM109" s="941"/>
      <c r="DN109" s="941"/>
      <c r="DO109" s="941"/>
      <c r="DP109" s="942"/>
      <c r="DQ109" s="940" t="s">
        <v>302</v>
      </c>
      <c r="DR109" s="941"/>
      <c r="DS109" s="941"/>
      <c r="DT109" s="941"/>
      <c r="DU109" s="942"/>
      <c r="DV109" s="940" t="s">
        <v>443</v>
      </c>
      <c r="DW109" s="941"/>
      <c r="DX109" s="941"/>
      <c r="DY109" s="941"/>
      <c r="DZ109" s="943"/>
    </row>
    <row r="110" spans="1:131" s="247" customFormat="1" ht="26.25" customHeight="1" x14ac:dyDescent="0.15">
      <c r="A110" s="944" t="s">
        <v>445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9997000</v>
      </c>
      <c r="AB110" s="948"/>
      <c r="AC110" s="948"/>
      <c r="AD110" s="948"/>
      <c r="AE110" s="949"/>
      <c r="AF110" s="950">
        <v>9711668</v>
      </c>
      <c r="AG110" s="948"/>
      <c r="AH110" s="948"/>
      <c r="AI110" s="948"/>
      <c r="AJ110" s="949"/>
      <c r="AK110" s="950">
        <v>9602678</v>
      </c>
      <c r="AL110" s="948"/>
      <c r="AM110" s="948"/>
      <c r="AN110" s="948"/>
      <c r="AO110" s="949"/>
      <c r="AP110" s="951">
        <v>23.3</v>
      </c>
      <c r="AQ110" s="952"/>
      <c r="AR110" s="952"/>
      <c r="AS110" s="952"/>
      <c r="AT110" s="953"/>
      <c r="AU110" s="954" t="s">
        <v>73</v>
      </c>
      <c r="AV110" s="955"/>
      <c r="AW110" s="955"/>
      <c r="AX110" s="955"/>
      <c r="AY110" s="955"/>
      <c r="AZ110" s="996" t="s">
        <v>446</v>
      </c>
      <c r="BA110" s="945"/>
      <c r="BB110" s="945"/>
      <c r="BC110" s="945"/>
      <c r="BD110" s="945"/>
      <c r="BE110" s="945"/>
      <c r="BF110" s="945"/>
      <c r="BG110" s="945"/>
      <c r="BH110" s="945"/>
      <c r="BI110" s="945"/>
      <c r="BJ110" s="945"/>
      <c r="BK110" s="945"/>
      <c r="BL110" s="945"/>
      <c r="BM110" s="945"/>
      <c r="BN110" s="945"/>
      <c r="BO110" s="945"/>
      <c r="BP110" s="946"/>
      <c r="BQ110" s="982">
        <v>101278427</v>
      </c>
      <c r="BR110" s="983"/>
      <c r="BS110" s="983"/>
      <c r="BT110" s="983"/>
      <c r="BU110" s="983"/>
      <c r="BV110" s="983">
        <v>104981447</v>
      </c>
      <c r="BW110" s="983"/>
      <c r="BX110" s="983"/>
      <c r="BY110" s="983"/>
      <c r="BZ110" s="983"/>
      <c r="CA110" s="983">
        <v>110750466</v>
      </c>
      <c r="CB110" s="983"/>
      <c r="CC110" s="983"/>
      <c r="CD110" s="983"/>
      <c r="CE110" s="983"/>
      <c r="CF110" s="997">
        <v>268.7</v>
      </c>
      <c r="CG110" s="998"/>
      <c r="CH110" s="998"/>
      <c r="CI110" s="998"/>
      <c r="CJ110" s="998"/>
      <c r="CK110" s="999" t="s">
        <v>447</v>
      </c>
      <c r="CL110" s="1000"/>
      <c r="CM110" s="979" t="s">
        <v>448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449</v>
      </c>
      <c r="DH110" s="983"/>
      <c r="DI110" s="983"/>
      <c r="DJ110" s="983"/>
      <c r="DK110" s="983"/>
      <c r="DL110" s="983" t="s">
        <v>449</v>
      </c>
      <c r="DM110" s="983"/>
      <c r="DN110" s="983"/>
      <c r="DO110" s="983"/>
      <c r="DP110" s="983"/>
      <c r="DQ110" s="983" t="s">
        <v>449</v>
      </c>
      <c r="DR110" s="983"/>
      <c r="DS110" s="983"/>
      <c r="DT110" s="983"/>
      <c r="DU110" s="983"/>
      <c r="DV110" s="984" t="s">
        <v>450</v>
      </c>
      <c r="DW110" s="984"/>
      <c r="DX110" s="984"/>
      <c r="DY110" s="984"/>
      <c r="DZ110" s="985"/>
    </row>
    <row r="111" spans="1:131" s="247" customFormat="1" ht="26.25" customHeight="1" x14ac:dyDescent="0.15">
      <c r="A111" s="986" t="s">
        <v>451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452</v>
      </c>
      <c r="AB111" s="990"/>
      <c r="AC111" s="990"/>
      <c r="AD111" s="990"/>
      <c r="AE111" s="991"/>
      <c r="AF111" s="992" t="s">
        <v>129</v>
      </c>
      <c r="AG111" s="990"/>
      <c r="AH111" s="990"/>
      <c r="AI111" s="990"/>
      <c r="AJ111" s="991"/>
      <c r="AK111" s="992" t="s">
        <v>452</v>
      </c>
      <c r="AL111" s="990"/>
      <c r="AM111" s="990"/>
      <c r="AN111" s="990"/>
      <c r="AO111" s="991"/>
      <c r="AP111" s="993" t="s">
        <v>452</v>
      </c>
      <c r="AQ111" s="994"/>
      <c r="AR111" s="994"/>
      <c r="AS111" s="994"/>
      <c r="AT111" s="995"/>
      <c r="AU111" s="956"/>
      <c r="AV111" s="957"/>
      <c r="AW111" s="957"/>
      <c r="AX111" s="957"/>
      <c r="AY111" s="957"/>
      <c r="AZ111" s="1005" t="s">
        <v>453</v>
      </c>
      <c r="BA111" s="1006"/>
      <c r="BB111" s="1006"/>
      <c r="BC111" s="1006"/>
      <c r="BD111" s="1006"/>
      <c r="BE111" s="1006"/>
      <c r="BF111" s="1006"/>
      <c r="BG111" s="1006"/>
      <c r="BH111" s="1006"/>
      <c r="BI111" s="1006"/>
      <c r="BJ111" s="1006"/>
      <c r="BK111" s="1006"/>
      <c r="BL111" s="1006"/>
      <c r="BM111" s="1006"/>
      <c r="BN111" s="1006"/>
      <c r="BO111" s="1006"/>
      <c r="BP111" s="1007"/>
      <c r="BQ111" s="975">
        <v>719010</v>
      </c>
      <c r="BR111" s="976"/>
      <c r="BS111" s="976"/>
      <c r="BT111" s="976"/>
      <c r="BU111" s="976"/>
      <c r="BV111" s="976">
        <v>662394</v>
      </c>
      <c r="BW111" s="976"/>
      <c r="BX111" s="976"/>
      <c r="BY111" s="976"/>
      <c r="BZ111" s="976"/>
      <c r="CA111" s="976">
        <v>622082</v>
      </c>
      <c r="CB111" s="976"/>
      <c r="CC111" s="976"/>
      <c r="CD111" s="976"/>
      <c r="CE111" s="976"/>
      <c r="CF111" s="970">
        <v>1.5</v>
      </c>
      <c r="CG111" s="971"/>
      <c r="CH111" s="971"/>
      <c r="CI111" s="971"/>
      <c r="CJ111" s="971"/>
      <c r="CK111" s="1001"/>
      <c r="CL111" s="1002"/>
      <c r="CM111" s="972" t="s">
        <v>454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450</v>
      </c>
      <c r="DH111" s="976"/>
      <c r="DI111" s="976"/>
      <c r="DJ111" s="976"/>
      <c r="DK111" s="976"/>
      <c r="DL111" s="976" t="s">
        <v>455</v>
      </c>
      <c r="DM111" s="976"/>
      <c r="DN111" s="976"/>
      <c r="DO111" s="976"/>
      <c r="DP111" s="976"/>
      <c r="DQ111" s="976" t="s">
        <v>450</v>
      </c>
      <c r="DR111" s="976"/>
      <c r="DS111" s="976"/>
      <c r="DT111" s="976"/>
      <c r="DU111" s="976"/>
      <c r="DV111" s="977" t="s">
        <v>450</v>
      </c>
      <c r="DW111" s="977"/>
      <c r="DX111" s="977"/>
      <c r="DY111" s="977"/>
      <c r="DZ111" s="978"/>
    </row>
    <row r="112" spans="1:131" s="247" customFormat="1" ht="26.25" customHeight="1" x14ac:dyDescent="0.15">
      <c r="A112" s="1008" t="s">
        <v>456</v>
      </c>
      <c r="B112" s="1009"/>
      <c r="C112" s="1006" t="s">
        <v>457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450</v>
      </c>
      <c r="AB112" s="1015"/>
      <c r="AC112" s="1015"/>
      <c r="AD112" s="1015"/>
      <c r="AE112" s="1016"/>
      <c r="AF112" s="1017" t="s">
        <v>450</v>
      </c>
      <c r="AG112" s="1015"/>
      <c r="AH112" s="1015"/>
      <c r="AI112" s="1015"/>
      <c r="AJ112" s="1016"/>
      <c r="AK112" s="1017" t="s">
        <v>450</v>
      </c>
      <c r="AL112" s="1015"/>
      <c r="AM112" s="1015"/>
      <c r="AN112" s="1015"/>
      <c r="AO112" s="1016"/>
      <c r="AP112" s="1018" t="s">
        <v>450</v>
      </c>
      <c r="AQ112" s="1019"/>
      <c r="AR112" s="1019"/>
      <c r="AS112" s="1019"/>
      <c r="AT112" s="1020"/>
      <c r="AU112" s="956"/>
      <c r="AV112" s="957"/>
      <c r="AW112" s="957"/>
      <c r="AX112" s="957"/>
      <c r="AY112" s="957"/>
      <c r="AZ112" s="1005" t="s">
        <v>458</v>
      </c>
      <c r="BA112" s="1006"/>
      <c r="BB112" s="1006"/>
      <c r="BC112" s="1006"/>
      <c r="BD112" s="1006"/>
      <c r="BE112" s="1006"/>
      <c r="BF112" s="1006"/>
      <c r="BG112" s="1006"/>
      <c r="BH112" s="1006"/>
      <c r="BI112" s="1006"/>
      <c r="BJ112" s="1006"/>
      <c r="BK112" s="1006"/>
      <c r="BL112" s="1006"/>
      <c r="BM112" s="1006"/>
      <c r="BN112" s="1006"/>
      <c r="BO112" s="1006"/>
      <c r="BP112" s="1007"/>
      <c r="BQ112" s="975">
        <v>51132734</v>
      </c>
      <c r="BR112" s="976"/>
      <c r="BS112" s="976"/>
      <c r="BT112" s="976"/>
      <c r="BU112" s="976"/>
      <c r="BV112" s="976">
        <v>48587737</v>
      </c>
      <c r="BW112" s="976"/>
      <c r="BX112" s="976"/>
      <c r="BY112" s="976"/>
      <c r="BZ112" s="976"/>
      <c r="CA112" s="976">
        <v>46081505</v>
      </c>
      <c r="CB112" s="976"/>
      <c r="CC112" s="976"/>
      <c r="CD112" s="976"/>
      <c r="CE112" s="976"/>
      <c r="CF112" s="970">
        <v>111.8</v>
      </c>
      <c r="CG112" s="971"/>
      <c r="CH112" s="971"/>
      <c r="CI112" s="971"/>
      <c r="CJ112" s="971"/>
      <c r="CK112" s="1001"/>
      <c r="CL112" s="1002"/>
      <c r="CM112" s="972" t="s">
        <v>459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450</v>
      </c>
      <c r="DH112" s="976"/>
      <c r="DI112" s="976"/>
      <c r="DJ112" s="976"/>
      <c r="DK112" s="976"/>
      <c r="DL112" s="976" t="s">
        <v>450</v>
      </c>
      <c r="DM112" s="976"/>
      <c r="DN112" s="976"/>
      <c r="DO112" s="976"/>
      <c r="DP112" s="976"/>
      <c r="DQ112" s="976" t="s">
        <v>450</v>
      </c>
      <c r="DR112" s="976"/>
      <c r="DS112" s="976"/>
      <c r="DT112" s="976"/>
      <c r="DU112" s="976"/>
      <c r="DV112" s="977" t="s">
        <v>450</v>
      </c>
      <c r="DW112" s="977"/>
      <c r="DX112" s="977"/>
      <c r="DY112" s="977"/>
      <c r="DZ112" s="978"/>
    </row>
    <row r="113" spans="1:130" s="247" customFormat="1" ht="26.25" customHeight="1" x14ac:dyDescent="0.15">
      <c r="A113" s="1010"/>
      <c r="B113" s="1011"/>
      <c r="C113" s="1006" t="s">
        <v>460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4527730</v>
      </c>
      <c r="AB113" s="990"/>
      <c r="AC113" s="990"/>
      <c r="AD113" s="990"/>
      <c r="AE113" s="991"/>
      <c r="AF113" s="992">
        <v>4611733</v>
      </c>
      <c r="AG113" s="990"/>
      <c r="AH113" s="990"/>
      <c r="AI113" s="990"/>
      <c r="AJ113" s="991"/>
      <c r="AK113" s="992">
        <v>4514698</v>
      </c>
      <c r="AL113" s="990"/>
      <c r="AM113" s="990"/>
      <c r="AN113" s="990"/>
      <c r="AO113" s="991"/>
      <c r="AP113" s="993">
        <v>11</v>
      </c>
      <c r="AQ113" s="994"/>
      <c r="AR113" s="994"/>
      <c r="AS113" s="994"/>
      <c r="AT113" s="995"/>
      <c r="AU113" s="956"/>
      <c r="AV113" s="957"/>
      <c r="AW113" s="957"/>
      <c r="AX113" s="957"/>
      <c r="AY113" s="957"/>
      <c r="AZ113" s="1005" t="s">
        <v>461</v>
      </c>
      <c r="BA113" s="1006"/>
      <c r="BB113" s="1006"/>
      <c r="BC113" s="1006"/>
      <c r="BD113" s="1006"/>
      <c r="BE113" s="1006"/>
      <c r="BF113" s="1006"/>
      <c r="BG113" s="1006"/>
      <c r="BH113" s="1006"/>
      <c r="BI113" s="1006"/>
      <c r="BJ113" s="1006"/>
      <c r="BK113" s="1006"/>
      <c r="BL113" s="1006"/>
      <c r="BM113" s="1006"/>
      <c r="BN113" s="1006"/>
      <c r="BO113" s="1006"/>
      <c r="BP113" s="1007"/>
      <c r="BQ113" s="975">
        <v>1890996</v>
      </c>
      <c r="BR113" s="976"/>
      <c r="BS113" s="976"/>
      <c r="BT113" s="976"/>
      <c r="BU113" s="976"/>
      <c r="BV113" s="976">
        <v>1986196</v>
      </c>
      <c r="BW113" s="976"/>
      <c r="BX113" s="976"/>
      <c r="BY113" s="976"/>
      <c r="BZ113" s="976"/>
      <c r="CA113" s="976">
        <v>2100592</v>
      </c>
      <c r="CB113" s="976"/>
      <c r="CC113" s="976"/>
      <c r="CD113" s="976"/>
      <c r="CE113" s="976"/>
      <c r="CF113" s="970">
        <v>5.0999999999999996</v>
      </c>
      <c r="CG113" s="971"/>
      <c r="CH113" s="971"/>
      <c r="CI113" s="971"/>
      <c r="CJ113" s="971"/>
      <c r="CK113" s="1001"/>
      <c r="CL113" s="1002"/>
      <c r="CM113" s="972" t="s">
        <v>462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41896</v>
      </c>
      <c r="DH113" s="1015"/>
      <c r="DI113" s="1015"/>
      <c r="DJ113" s="1015"/>
      <c r="DK113" s="1016"/>
      <c r="DL113" s="1017">
        <v>32210</v>
      </c>
      <c r="DM113" s="1015"/>
      <c r="DN113" s="1015"/>
      <c r="DO113" s="1015"/>
      <c r="DP113" s="1016"/>
      <c r="DQ113" s="1017">
        <v>23649</v>
      </c>
      <c r="DR113" s="1015"/>
      <c r="DS113" s="1015"/>
      <c r="DT113" s="1015"/>
      <c r="DU113" s="1016"/>
      <c r="DV113" s="1018">
        <v>0.1</v>
      </c>
      <c r="DW113" s="1019"/>
      <c r="DX113" s="1019"/>
      <c r="DY113" s="1019"/>
      <c r="DZ113" s="1020"/>
    </row>
    <row r="114" spans="1:130" s="247" customFormat="1" ht="26.25" customHeight="1" x14ac:dyDescent="0.15">
      <c r="A114" s="1010"/>
      <c r="B114" s="1011"/>
      <c r="C114" s="1006" t="s">
        <v>463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328565</v>
      </c>
      <c r="AB114" s="1015"/>
      <c r="AC114" s="1015"/>
      <c r="AD114" s="1015"/>
      <c r="AE114" s="1016"/>
      <c r="AF114" s="1017">
        <v>342515</v>
      </c>
      <c r="AG114" s="1015"/>
      <c r="AH114" s="1015"/>
      <c r="AI114" s="1015"/>
      <c r="AJ114" s="1016"/>
      <c r="AK114" s="1017">
        <v>331553</v>
      </c>
      <c r="AL114" s="1015"/>
      <c r="AM114" s="1015"/>
      <c r="AN114" s="1015"/>
      <c r="AO114" s="1016"/>
      <c r="AP114" s="1018">
        <v>0.8</v>
      </c>
      <c r="AQ114" s="1019"/>
      <c r="AR114" s="1019"/>
      <c r="AS114" s="1019"/>
      <c r="AT114" s="1020"/>
      <c r="AU114" s="956"/>
      <c r="AV114" s="957"/>
      <c r="AW114" s="957"/>
      <c r="AX114" s="957"/>
      <c r="AY114" s="957"/>
      <c r="AZ114" s="1005" t="s">
        <v>464</v>
      </c>
      <c r="BA114" s="1006"/>
      <c r="BB114" s="1006"/>
      <c r="BC114" s="1006"/>
      <c r="BD114" s="1006"/>
      <c r="BE114" s="1006"/>
      <c r="BF114" s="1006"/>
      <c r="BG114" s="1006"/>
      <c r="BH114" s="1006"/>
      <c r="BI114" s="1006"/>
      <c r="BJ114" s="1006"/>
      <c r="BK114" s="1006"/>
      <c r="BL114" s="1006"/>
      <c r="BM114" s="1006"/>
      <c r="BN114" s="1006"/>
      <c r="BO114" s="1006"/>
      <c r="BP114" s="1007"/>
      <c r="BQ114" s="975">
        <v>9931385</v>
      </c>
      <c r="BR114" s="976"/>
      <c r="BS114" s="976"/>
      <c r="BT114" s="976"/>
      <c r="BU114" s="976"/>
      <c r="BV114" s="976">
        <v>9290341</v>
      </c>
      <c r="BW114" s="976"/>
      <c r="BX114" s="976"/>
      <c r="BY114" s="976"/>
      <c r="BZ114" s="976"/>
      <c r="CA114" s="976">
        <v>9260207</v>
      </c>
      <c r="CB114" s="976"/>
      <c r="CC114" s="976"/>
      <c r="CD114" s="976"/>
      <c r="CE114" s="976"/>
      <c r="CF114" s="970">
        <v>22.5</v>
      </c>
      <c r="CG114" s="971"/>
      <c r="CH114" s="971"/>
      <c r="CI114" s="971"/>
      <c r="CJ114" s="971"/>
      <c r="CK114" s="1001"/>
      <c r="CL114" s="1002"/>
      <c r="CM114" s="972" t="s">
        <v>465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450</v>
      </c>
      <c r="DH114" s="1015"/>
      <c r="DI114" s="1015"/>
      <c r="DJ114" s="1015"/>
      <c r="DK114" s="1016"/>
      <c r="DL114" s="1017" t="s">
        <v>450</v>
      </c>
      <c r="DM114" s="1015"/>
      <c r="DN114" s="1015"/>
      <c r="DO114" s="1015"/>
      <c r="DP114" s="1016"/>
      <c r="DQ114" s="1017" t="s">
        <v>450</v>
      </c>
      <c r="DR114" s="1015"/>
      <c r="DS114" s="1015"/>
      <c r="DT114" s="1015"/>
      <c r="DU114" s="1016"/>
      <c r="DV114" s="1018" t="s">
        <v>450</v>
      </c>
      <c r="DW114" s="1019"/>
      <c r="DX114" s="1019"/>
      <c r="DY114" s="1019"/>
      <c r="DZ114" s="1020"/>
    </row>
    <row r="115" spans="1:130" s="247" customFormat="1" ht="26.25" customHeight="1" x14ac:dyDescent="0.15">
      <c r="A115" s="1010"/>
      <c r="B115" s="1011"/>
      <c r="C115" s="1006" t="s">
        <v>466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55726</v>
      </c>
      <c r="AB115" s="990"/>
      <c r="AC115" s="990"/>
      <c r="AD115" s="990"/>
      <c r="AE115" s="991"/>
      <c r="AF115" s="992">
        <v>33833</v>
      </c>
      <c r="AG115" s="990"/>
      <c r="AH115" s="990"/>
      <c r="AI115" s="990"/>
      <c r="AJ115" s="991"/>
      <c r="AK115" s="992">
        <v>28174</v>
      </c>
      <c r="AL115" s="990"/>
      <c r="AM115" s="990"/>
      <c r="AN115" s="990"/>
      <c r="AO115" s="991"/>
      <c r="AP115" s="993">
        <v>0.1</v>
      </c>
      <c r="AQ115" s="994"/>
      <c r="AR115" s="994"/>
      <c r="AS115" s="994"/>
      <c r="AT115" s="995"/>
      <c r="AU115" s="956"/>
      <c r="AV115" s="957"/>
      <c r="AW115" s="957"/>
      <c r="AX115" s="957"/>
      <c r="AY115" s="957"/>
      <c r="AZ115" s="1005" t="s">
        <v>467</v>
      </c>
      <c r="BA115" s="1006"/>
      <c r="BB115" s="1006"/>
      <c r="BC115" s="1006"/>
      <c r="BD115" s="1006"/>
      <c r="BE115" s="1006"/>
      <c r="BF115" s="1006"/>
      <c r="BG115" s="1006"/>
      <c r="BH115" s="1006"/>
      <c r="BI115" s="1006"/>
      <c r="BJ115" s="1006"/>
      <c r="BK115" s="1006"/>
      <c r="BL115" s="1006"/>
      <c r="BM115" s="1006"/>
      <c r="BN115" s="1006"/>
      <c r="BO115" s="1006"/>
      <c r="BP115" s="1007"/>
      <c r="BQ115" s="975">
        <v>1915227</v>
      </c>
      <c r="BR115" s="976"/>
      <c r="BS115" s="976"/>
      <c r="BT115" s="976"/>
      <c r="BU115" s="976"/>
      <c r="BV115" s="976">
        <v>1937726</v>
      </c>
      <c r="BW115" s="976"/>
      <c r="BX115" s="976"/>
      <c r="BY115" s="976"/>
      <c r="BZ115" s="976"/>
      <c r="CA115" s="976">
        <v>1990152</v>
      </c>
      <c r="CB115" s="976"/>
      <c r="CC115" s="976"/>
      <c r="CD115" s="976"/>
      <c r="CE115" s="976"/>
      <c r="CF115" s="970">
        <v>4.8</v>
      </c>
      <c r="CG115" s="971"/>
      <c r="CH115" s="971"/>
      <c r="CI115" s="971"/>
      <c r="CJ115" s="971"/>
      <c r="CK115" s="1001"/>
      <c r="CL115" s="1002"/>
      <c r="CM115" s="1005" t="s">
        <v>468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419107</v>
      </c>
      <c r="DH115" s="1015"/>
      <c r="DI115" s="1015"/>
      <c r="DJ115" s="1015"/>
      <c r="DK115" s="1016"/>
      <c r="DL115" s="1017">
        <v>393442</v>
      </c>
      <c r="DM115" s="1015"/>
      <c r="DN115" s="1015"/>
      <c r="DO115" s="1015"/>
      <c r="DP115" s="1016"/>
      <c r="DQ115" s="1017">
        <v>379824</v>
      </c>
      <c r="DR115" s="1015"/>
      <c r="DS115" s="1015"/>
      <c r="DT115" s="1015"/>
      <c r="DU115" s="1016"/>
      <c r="DV115" s="1018">
        <v>0.9</v>
      </c>
      <c r="DW115" s="1019"/>
      <c r="DX115" s="1019"/>
      <c r="DY115" s="1019"/>
      <c r="DZ115" s="1020"/>
    </row>
    <row r="116" spans="1:130" s="247" customFormat="1" ht="26.25" customHeight="1" x14ac:dyDescent="0.15">
      <c r="A116" s="1012"/>
      <c r="B116" s="1013"/>
      <c r="C116" s="1021" t="s">
        <v>469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99</v>
      </c>
      <c r="AB116" s="1015"/>
      <c r="AC116" s="1015"/>
      <c r="AD116" s="1015"/>
      <c r="AE116" s="1016"/>
      <c r="AF116" s="1017" t="s">
        <v>450</v>
      </c>
      <c r="AG116" s="1015"/>
      <c r="AH116" s="1015"/>
      <c r="AI116" s="1015"/>
      <c r="AJ116" s="1016"/>
      <c r="AK116" s="1017">
        <v>459</v>
      </c>
      <c r="AL116" s="1015"/>
      <c r="AM116" s="1015"/>
      <c r="AN116" s="1015"/>
      <c r="AO116" s="1016"/>
      <c r="AP116" s="1018">
        <v>0</v>
      </c>
      <c r="AQ116" s="1019"/>
      <c r="AR116" s="1019"/>
      <c r="AS116" s="1019"/>
      <c r="AT116" s="1020"/>
      <c r="AU116" s="956"/>
      <c r="AV116" s="957"/>
      <c r="AW116" s="957"/>
      <c r="AX116" s="957"/>
      <c r="AY116" s="957"/>
      <c r="AZ116" s="1023" t="s">
        <v>470</v>
      </c>
      <c r="BA116" s="1024"/>
      <c r="BB116" s="1024"/>
      <c r="BC116" s="1024"/>
      <c r="BD116" s="1024"/>
      <c r="BE116" s="1024"/>
      <c r="BF116" s="1024"/>
      <c r="BG116" s="1024"/>
      <c r="BH116" s="1024"/>
      <c r="BI116" s="1024"/>
      <c r="BJ116" s="1024"/>
      <c r="BK116" s="1024"/>
      <c r="BL116" s="1024"/>
      <c r="BM116" s="1024"/>
      <c r="BN116" s="1024"/>
      <c r="BO116" s="1024"/>
      <c r="BP116" s="1025"/>
      <c r="BQ116" s="975" t="s">
        <v>450</v>
      </c>
      <c r="BR116" s="976"/>
      <c r="BS116" s="976"/>
      <c r="BT116" s="976"/>
      <c r="BU116" s="976"/>
      <c r="BV116" s="976" t="s">
        <v>450</v>
      </c>
      <c r="BW116" s="976"/>
      <c r="BX116" s="976"/>
      <c r="BY116" s="976"/>
      <c r="BZ116" s="976"/>
      <c r="CA116" s="976" t="s">
        <v>450</v>
      </c>
      <c r="CB116" s="976"/>
      <c r="CC116" s="976"/>
      <c r="CD116" s="976"/>
      <c r="CE116" s="976"/>
      <c r="CF116" s="970" t="s">
        <v>450</v>
      </c>
      <c r="CG116" s="971"/>
      <c r="CH116" s="971"/>
      <c r="CI116" s="971"/>
      <c r="CJ116" s="971"/>
      <c r="CK116" s="1001"/>
      <c r="CL116" s="1002"/>
      <c r="CM116" s="972" t="s">
        <v>471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60300</v>
      </c>
      <c r="DH116" s="1015"/>
      <c r="DI116" s="1015"/>
      <c r="DJ116" s="1015"/>
      <c r="DK116" s="1016"/>
      <c r="DL116" s="1017">
        <v>48860</v>
      </c>
      <c r="DM116" s="1015"/>
      <c r="DN116" s="1015"/>
      <c r="DO116" s="1015"/>
      <c r="DP116" s="1016"/>
      <c r="DQ116" s="1017">
        <v>37420</v>
      </c>
      <c r="DR116" s="1015"/>
      <c r="DS116" s="1015"/>
      <c r="DT116" s="1015"/>
      <c r="DU116" s="1016"/>
      <c r="DV116" s="1018">
        <v>0.1</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472</v>
      </c>
      <c r="Z117" s="942"/>
      <c r="AA117" s="1032">
        <v>14909120</v>
      </c>
      <c r="AB117" s="1033"/>
      <c r="AC117" s="1033"/>
      <c r="AD117" s="1033"/>
      <c r="AE117" s="1034"/>
      <c r="AF117" s="1035">
        <v>14699749</v>
      </c>
      <c r="AG117" s="1033"/>
      <c r="AH117" s="1033"/>
      <c r="AI117" s="1033"/>
      <c r="AJ117" s="1034"/>
      <c r="AK117" s="1035">
        <v>14477562</v>
      </c>
      <c r="AL117" s="1033"/>
      <c r="AM117" s="1033"/>
      <c r="AN117" s="1033"/>
      <c r="AO117" s="1034"/>
      <c r="AP117" s="1036"/>
      <c r="AQ117" s="1037"/>
      <c r="AR117" s="1037"/>
      <c r="AS117" s="1037"/>
      <c r="AT117" s="1038"/>
      <c r="AU117" s="956"/>
      <c r="AV117" s="957"/>
      <c r="AW117" s="957"/>
      <c r="AX117" s="957"/>
      <c r="AY117" s="957"/>
      <c r="AZ117" s="1023" t="s">
        <v>473</v>
      </c>
      <c r="BA117" s="1024"/>
      <c r="BB117" s="1024"/>
      <c r="BC117" s="1024"/>
      <c r="BD117" s="1024"/>
      <c r="BE117" s="1024"/>
      <c r="BF117" s="1024"/>
      <c r="BG117" s="1024"/>
      <c r="BH117" s="1024"/>
      <c r="BI117" s="1024"/>
      <c r="BJ117" s="1024"/>
      <c r="BK117" s="1024"/>
      <c r="BL117" s="1024"/>
      <c r="BM117" s="1024"/>
      <c r="BN117" s="1024"/>
      <c r="BO117" s="1024"/>
      <c r="BP117" s="1025"/>
      <c r="BQ117" s="975" t="s">
        <v>474</v>
      </c>
      <c r="BR117" s="976"/>
      <c r="BS117" s="976"/>
      <c r="BT117" s="976"/>
      <c r="BU117" s="976"/>
      <c r="BV117" s="976" t="s">
        <v>475</v>
      </c>
      <c r="BW117" s="976"/>
      <c r="BX117" s="976"/>
      <c r="BY117" s="976"/>
      <c r="BZ117" s="976"/>
      <c r="CA117" s="976" t="s">
        <v>475</v>
      </c>
      <c r="CB117" s="976"/>
      <c r="CC117" s="976"/>
      <c r="CD117" s="976"/>
      <c r="CE117" s="976"/>
      <c r="CF117" s="970" t="s">
        <v>475</v>
      </c>
      <c r="CG117" s="971"/>
      <c r="CH117" s="971"/>
      <c r="CI117" s="971"/>
      <c r="CJ117" s="971"/>
      <c r="CK117" s="1001"/>
      <c r="CL117" s="1002"/>
      <c r="CM117" s="972" t="s">
        <v>476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477</v>
      </c>
      <c r="DH117" s="1015"/>
      <c r="DI117" s="1015"/>
      <c r="DJ117" s="1015"/>
      <c r="DK117" s="1016"/>
      <c r="DL117" s="1017" t="s">
        <v>478</v>
      </c>
      <c r="DM117" s="1015"/>
      <c r="DN117" s="1015"/>
      <c r="DO117" s="1015"/>
      <c r="DP117" s="1016"/>
      <c r="DQ117" s="1017" t="s">
        <v>479</v>
      </c>
      <c r="DR117" s="1015"/>
      <c r="DS117" s="1015"/>
      <c r="DT117" s="1015"/>
      <c r="DU117" s="1016"/>
      <c r="DV117" s="1018" t="s">
        <v>480</v>
      </c>
      <c r="DW117" s="1019"/>
      <c r="DX117" s="1019"/>
      <c r="DY117" s="1019"/>
      <c r="DZ117" s="1020"/>
    </row>
    <row r="118" spans="1:130" s="247" customFormat="1" ht="26.25" customHeight="1" x14ac:dyDescent="0.15">
      <c r="A118" s="960" t="s">
        <v>444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442</v>
      </c>
      <c r="AB118" s="941"/>
      <c r="AC118" s="941"/>
      <c r="AD118" s="941"/>
      <c r="AE118" s="942"/>
      <c r="AF118" s="940" t="s">
        <v>303</v>
      </c>
      <c r="AG118" s="941"/>
      <c r="AH118" s="941"/>
      <c r="AI118" s="941"/>
      <c r="AJ118" s="942"/>
      <c r="AK118" s="940" t="s">
        <v>302</v>
      </c>
      <c r="AL118" s="941"/>
      <c r="AM118" s="941"/>
      <c r="AN118" s="941"/>
      <c r="AO118" s="942"/>
      <c r="AP118" s="1027" t="s">
        <v>443</v>
      </c>
      <c r="AQ118" s="1028"/>
      <c r="AR118" s="1028"/>
      <c r="AS118" s="1028"/>
      <c r="AT118" s="1029"/>
      <c r="AU118" s="956"/>
      <c r="AV118" s="957"/>
      <c r="AW118" s="957"/>
      <c r="AX118" s="957"/>
      <c r="AY118" s="957"/>
      <c r="AZ118" s="1030" t="s">
        <v>481</v>
      </c>
      <c r="BA118" s="1021"/>
      <c r="BB118" s="1021"/>
      <c r="BC118" s="1021"/>
      <c r="BD118" s="1021"/>
      <c r="BE118" s="1021"/>
      <c r="BF118" s="1021"/>
      <c r="BG118" s="1021"/>
      <c r="BH118" s="1021"/>
      <c r="BI118" s="1021"/>
      <c r="BJ118" s="1021"/>
      <c r="BK118" s="1021"/>
      <c r="BL118" s="1021"/>
      <c r="BM118" s="1021"/>
      <c r="BN118" s="1021"/>
      <c r="BO118" s="1021"/>
      <c r="BP118" s="1022"/>
      <c r="BQ118" s="1053" t="s">
        <v>482</v>
      </c>
      <c r="BR118" s="1054"/>
      <c r="BS118" s="1054"/>
      <c r="BT118" s="1054"/>
      <c r="BU118" s="1054"/>
      <c r="BV118" s="1054" t="s">
        <v>482</v>
      </c>
      <c r="BW118" s="1054"/>
      <c r="BX118" s="1054"/>
      <c r="BY118" s="1054"/>
      <c r="BZ118" s="1054"/>
      <c r="CA118" s="1054" t="s">
        <v>482</v>
      </c>
      <c r="CB118" s="1054"/>
      <c r="CC118" s="1054"/>
      <c r="CD118" s="1054"/>
      <c r="CE118" s="1054"/>
      <c r="CF118" s="970" t="s">
        <v>483</v>
      </c>
      <c r="CG118" s="971"/>
      <c r="CH118" s="971"/>
      <c r="CI118" s="971"/>
      <c r="CJ118" s="971"/>
      <c r="CK118" s="1001"/>
      <c r="CL118" s="1002"/>
      <c r="CM118" s="972" t="s">
        <v>484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480</v>
      </c>
      <c r="DH118" s="1015"/>
      <c r="DI118" s="1015"/>
      <c r="DJ118" s="1015"/>
      <c r="DK118" s="1016"/>
      <c r="DL118" s="1017" t="s">
        <v>482</v>
      </c>
      <c r="DM118" s="1015"/>
      <c r="DN118" s="1015"/>
      <c r="DO118" s="1015"/>
      <c r="DP118" s="1016"/>
      <c r="DQ118" s="1017" t="s">
        <v>485</v>
      </c>
      <c r="DR118" s="1015"/>
      <c r="DS118" s="1015"/>
      <c r="DT118" s="1015"/>
      <c r="DU118" s="1016"/>
      <c r="DV118" s="1018" t="s">
        <v>486</v>
      </c>
      <c r="DW118" s="1019"/>
      <c r="DX118" s="1019"/>
      <c r="DY118" s="1019"/>
      <c r="DZ118" s="1020"/>
    </row>
    <row r="119" spans="1:130" s="247" customFormat="1" ht="26.25" customHeight="1" x14ac:dyDescent="0.15">
      <c r="A119" s="1114" t="s">
        <v>447</v>
      </c>
      <c r="B119" s="1000"/>
      <c r="C119" s="979" t="s">
        <v>448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475</v>
      </c>
      <c r="AB119" s="948"/>
      <c r="AC119" s="948"/>
      <c r="AD119" s="948"/>
      <c r="AE119" s="949"/>
      <c r="AF119" s="950" t="s">
        <v>485</v>
      </c>
      <c r="AG119" s="948"/>
      <c r="AH119" s="948"/>
      <c r="AI119" s="948"/>
      <c r="AJ119" s="949"/>
      <c r="AK119" s="950" t="s">
        <v>487</v>
      </c>
      <c r="AL119" s="948"/>
      <c r="AM119" s="948"/>
      <c r="AN119" s="948"/>
      <c r="AO119" s="949"/>
      <c r="AP119" s="951" t="s">
        <v>488</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489</v>
      </c>
      <c r="BP119" s="1062"/>
      <c r="BQ119" s="1053">
        <v>166867779</v>
      </c>
      <c r="BR119" s="1054"/>
      <c r="BS119" s="1054"/>
      <c r="BT119" s="1054"/>
      <c r="BU119" s="1054"/>
      <c r="BV119" s="1054">
        <v>167445841</v>
      </c>
      <c r="BW119" s="1054"/>
      <c r="BX119" s="1054"/>
      <c r="BY119" s="1054"/>
      <c r="BZ119" s="1054"/>
      <c r="CA119" s="1054">
        <v>170805004</v>
      </c>
      <c r="CB119" s="1054"/>
      <c r="CC119" s="1054"/>
      <c r="CD119" s="1054"/>
      <c r="CE119" s="1054"/>
      <c r="CF119" s="1055"/>
      <c r="CG119" s="1056"/>
      <c r="CH119" s="1056"/>
      <c r="CI119" s="1056"/>
      <c r="CJ119" s="1057"/>
      <c r="CK119" s="1003"/>
      <c r="CL119" s="1004"/>
      <c r="CM119" s="1058" t="s">
        <v>490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197707</v>
      </c>
      <c r="DH119" s="1040"/>
      <c r="DI119" s="1040"/>
      <c r="DJ119" s="1040"/>
      <c r="DK119" s="1041"/>
      <c r="DL119" s="1039">
        <v>187882</v>
      </c>
      <c r="DM119" s="1040"/>
      <c r="DN119" s="1040"/>
      <c r="DO119" s="1040"/>
      <c r="DP119" s="1041"/>
      <c r="DQ119" s="1039">
        <v>181189</v>
      </c>
      <c r="DR119" s="1040"/>
      <c r="DS119" s="1040"/>
      <c r="DT119" s="1040"/>
      <c r="DU119" s="1041"/>
      <c r="DV119" s="1042">
        <v>0.4</v>
      </c>
      <c r="DW119" s="1043"/>
      <c r="DX119" s="1043"/>
      <c r="DY119" s="1043"/>
      <c r="DZ119" s="1044"/>
    </row>
    <row r="120" spans="1:130" s="247" customFormat="1" ht="26.25" customHeight="1" x14ac:dyDescent="0.15">
      <c r="A120" s="1115"/>
      <c r="B120" s="1002"/>
      <c r="C120" s="972" t="s">
        <v>454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474</v>
      </c>
      <c r="AB120" s="1015"/>
      <c r="AC120" s="1015"/>
      <c r="AD120" s="1015"/>
      <c r="AE120" s="1016"/>
      <c r="AF120" s="1017" t="s">
        <v>491</v>
      </c>
      <c r="AG120" s="1015"/>
      <c r="AH120" s="1015"/>
      <c r="AI120" s="1015"/>
      <c r="AJ120" s="1016"/>
      <c r="AK120" s="1017" t="s">
        <v>483</v>
      </c>
      <c r="AL120" s="1015"/>
      <c r="AM120" s="1015"/>
      <c r="AN120" s="1015"/>
      <c r="AO120" s="1016"/>
      <c r="AP120" s="1018" t="s">
        <v>482</v>
      </c>
      <c r="AQ120" s="1019"/>
      <c r="AR120" s="1019"/>
      <c r="AS120" s="1019"/>
      <c r="AT120" s="1020"/>
      <c r="AU120" s="1045" t="s">
        <v>492</v>
      </c>
      <c r="AV120" s="1046"/>
      <c r="AW120" s="1046"/>
      <c r="AX120" s="1046"/>
      <c r="AY120" s="1047"/>
      <c r="AZ120" s="996" t="s">
        <v>493</v>
      </c>
      <c r="BA120" s="945"/>
      <c r="BB120" s="945"/>
      <c r="BC120" s="945"/>
      <c r="BD120" s="945"/>
      <c r="BE120" s="945"/>
      <c r="BF120" s="945"/>
      <c r="BG120" s="945"/>
      <c r="BH120" s="945"/>
      <c r="BI120" s="945"/>
      <c r="BJ120" s="945"/>
      <c r="BK120" s="945"/>
      <c r="BL120" s="945"/>
      <c r="BM120" s="945"/>
      <c r="BN120" s="945"/>
      <c r="BO120" s="945"/>
      <c r="BP120" s="946"/>
      <c r="BQ120" s="982">
        <v>12902555</v>
      </c>
      <c r="BR120" s="983"/>
      <c r="BS120" s="983"/>
      <c r="BT120" s="983"/>
      <c r="BU120" s="983"/>
      <c r="BV120" s="983">
        <v>13647706</v>
      </c>
      <c r="BW120" s="983"/>
      <c r="BX120" s="983"/>
      <c r="BY120" s="983"/>
      <c r="BZ120" s="983"/>
      <c r="CA120" s="983">
        <v>13514072</v>
      </c>
      <c r="CB120" s="983"/>
      <c r="CC120" s="983"/>
      <c r="CD120" s="983"/>
      <c r="CE120" s="983"/>
      <c r="CF120" s="997">
        <v>32.799999999999997</v>
      </c>
      <c r="CG120" s="998"/>
      <c r="CH120" s="998"/>
      <c r="CI120" s="998"/>
      <c r="CJ120" s="998"/>
      <c r="CK120" s="1063" t="s">
        <v>494</v>
      </c>
      <c r="CL120" s="1064"/>
      <c r="CM120" s="1064"/>
      <c r="CN120" s="1064"/>
      <c r="CO120" s="1065"/>
      <c r="CP120" s="1071" t="s">
        <v>495</v>
      </c>
      <c r="CQ120" s="1072"/>
      <c r="CR120" s="1072"/>
      <c r="CS120" s="1072"/>
      <c r="CT120" s="1072"/>
      <c r="CU120" s="1072"/>
      <c r="CV120" s="1072"/>
      <c r="CW120" s="1072"/>
      <c r="CX120" s="1072"/>
      <c r="CY120" s="1072"/>
      <c r="CZ120" s="1072"/>
      <c r="DA120" s="1072"/>
      <c r="DB120" s="1072"/>
      <c r="DC120" s="1072"/>
      <c r="DD120" s="1072"/>
      <c r="DE120" s="1072"/>
      <c r="DF120" s="1073"/>
      <c r="DG120" s="982">
        <v>43591212</v>
      </c>
      <c r="DH120" s="983"/>
      <c r="DI120" s="983"/>
      <c r="DJ120" s="983"/>
      <c r="DK120" s="983"/>
      <c r="DL120" s="983">
        <v>40183308</v>
      </c>
      <c r="DM120" s="983"/>
      <c r="DN120" s="983"/>
      <c r="DO120" s="983"/>
      <c r="DP120" s="983"/>
      <c r="DQ120" s="983">
        <v>37586343</v>
      </c>
      <c r="DR120" s="983"/>
      <c r="DS120" s="983"/>
      <c r="DT120" s="983"/>
      <c r="DU120" s="983"/>
      <c r="DV120" s="984">
        <v>91.2</v>
      </c>
      <c r="DW120" s="984"/>
      <c r="DX120" s="984"/>
      <c r="DY120" s="984"/>
      <c r="DZ120" s="985"/>
    </row>
    <row r="121" spans="1:130" s="247" customFormat="1" ht="26.25" customHeight="1" x14ac:dyDescent="0.15">
      <c r="A121" s="1115"/>
      <c r="B121" s="1002"/>
      <c r="C121" s="1023" t="s">
        <v>496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12456</v>
      </c>
      <c r="AB121" s="1015"/>
      <c r="AC121" s="1015"/>
      <c r="AD121" s="1015"/>
      <c r="AE121" s="1016"/>
      <c r="AF121" s="1017">
        <v>10584</v>
      </c>
      <c r="AG121" s="1015"/>
      <c r="AH121" s="1015"/>
      <c r="AI121" s="1015"/>
      <c r="AJ121" s="1016"/>
      <c r="AK121" s="1017">
        <v>9216</v>
      </c>
      <c r="AL121" s="1015"/>
      <c r="AM121" s="1015"/>
      <c r="AN121" s="1015"/>
      <c r="AO121" s="1016"/>
      <c r="AP121" s="1018">
        <v>0</v>
      </c>
      <c r="AQ121" s="1019"/>
      <c r="AR121" s="1019"/>
      <c r="AS121" s="1019"/>
      <c r="AT121" s="1020"/>
      <c r="AU121" s="1048"/>
      <c r="AV121" s="1049"/>
      <c r="AW121" s="1049"/>
      <c r="AX121" s="1049"/>
      <c r="AY121" s="1050"/>
      <c r="AZ121" s="1005" t="s">
        <v>497</v>
      </c>
      <c r="BA121" s="1006"/>
      <c r="BB121" s="1006"/>
      <c r="BC121" s="1006"/>
      <c r="BD121" s="1006"/>
      <c r="BE121" s="1006"/>
      <c r="BF121" s="1006"/>
      <c r="BG121" s="1006"/>
      <c r="BH121" s="1006"/>
      <c r="BI121" s="1006"/>
      <c r="BJ121" s="1006"/>
      <c r="BK121" s="1006"/>
      <c r="BL121" s="1006"/>
      <c r="BM121" s="1006"/>
      <c r="BN121" s="1006"/>
      <c r="BO121" s="1006"/>
      <c r="BP121" s="1007"/>
      <c r="BQ121" s="975">
        <v>17500979</v>
      </c>
      <c r="BR121" s="976"/>
      <c r="BS121" s="976"/>
      <c r="BT121" s="976"/>
      <c r="BU121" s="976"/>
      <c r="BV121" s="976">
        <v>18725608</v>
      </c>
      <c r="BW121" s="976"/>
      <c r="BX121" s="976"/>
      <c r="BY121" s="976"/>
      <c r="BZ121" s="976"/>
      <c r="CA121" s="976">
        <v>17988509</v>
      </c>
      <c r="CB121" s="976"/>
      <c r="CC121" s="976"/>
      <c r="CD121" s="976"/>
      <c r="CE121" s="976"/>
      <c r="CF121" s="970">
        <v>43.6</v>
      </c>
      <c r="CG121" s="971"/>
      <c r="CH121" s="971"/>
      <c r="CI121" s="971"/>
      <c r="CJ121" s="971"/>
      <c r="CK121" s="1066"/>
      <c r="CL121" s="1067"/>
      <c r="CM121" s="1067"/>
      <c r="CN121" s="1067"/>
      <c r="CO121" s="1068"/>
      <c r="CP121" s="1076" t="s">
        <v>498</v>
      </c>
      <c r="CQ121" s="1077"/>
      <c r="CR121" s="1077"/>
      <c r="CS121" s="1077"/>
      <c r="CT121" s="1077"/>
      <c r="CU121" s="1077"/>
      <c r="CV121" s="1077"/>
      <c r="CW121" s="1077"/>
      <c r="CX121" s="1077"/>
      <c r="CY121" s="1077"/>
      <c r="CZ121" s="1077"/>
      <c r="DA121" s="1077"/>
      <c r="DB121" s="1077"/>
      <c r="DC121" s="1077"/>
      <c r="DD121" s="1077"/>
      <c r="DE121" s="1077"/>
      <c r="DF121" s="1078"/>
      <c r="DG121" s="975">
        <v>4010761</v>
      </c>
      <c r="DH121" s="976"/>
      <c r="DI121" s="976"/>
      <c r="DJ121" s="976"/>
      <c r="DK121" s="976"/>
      <c r="DL121" s="976">
        <v>5098666</v>
      </c>
      <c r="DM121" s="976"/>
      <c r="DN121" s="976"/>
      <c r="DO121" s="976"/>
      <c r="DP121" s="976"/>
      <c r="DQ121" s="976">
        <v>5763444</v>
      </c>
      <c r="DR121" s="976"/>
      <c r="DS121" s="976"/>
      <c r="DT121" s="976"/>
      <c r="DU121" s="976"/>
      <c r="DV121" s="977">
        <v>14</v>
      </c>
      <c r="DW121" s="977"/>
      <c r="DX121" s="977"/>
      <c r="DY121" s="977"/>
      <c r="DZ121" s="978"/>
    </row>
    <row r="122" spans="1:130" s="247" customFormat="1" ht="26.25" customHeight="1" x14ac:dyDescent="0.15">
      <c r="A122" s="1115"/>
      <c r="B122" s="1002"/>
      <c r="C122" s="972" t="s">
        <v>465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129</v>
      </c>
      <c r="AB122" s="1015"/>
      <c r="AC122" s="1015"/>
      <c r="AD122" s="1015"/>
      <c r="AE122" s="1016"/>
      <c r="AF122" s="1017" t="s">
        <v>491</v>
      </c>
      <c r="AG122" s="1015"/>
      <c r="AH122" s="1015"/>
      <c r="AI122" s="1015"/>
      <c r="AJ122" s="1016"/>
      <c r="AK122" s="1017" t="s">
        <v>486</v>
      </c>
      <c r="AL122" s="1015"/>
      <c r="AM122" s="1015"/>
      <c r="AN122" s="1015"/>
      <c r="AO122" s="1016"/>
      <c r="AP122" s="1018" t="s">
        <v>475</v>
      </c>
      <c r="AQ122" s="1019"/>
      <c r="AR122" s="1019"/>
      <c r="AS122" s="1019"/>
      <c r="AT122" s="1020"/>
      <c r="AU122" s="1048"/>
      <c r="AV122" s="1049"/>
      <c r="AW122" s="1049"/>
      <c r="AX122" s="1049"/>
      <c r="AY122" s="1050"/>
      <c r="AZ122" s="1030" t="s">
        <v>499</v>
      </c>
      <c r="BA122" s="1021"/>
      <c r="BB122" s="1021"/>
      <c r="BC122" s="1021"/>
      <c r="BD122" s="1021"/>
      <c r="BE122" s="1021"/>
      <c r="BF122" s="1021"/>
      <c r="BG122" s="1021"/>
      <c r="BH122" s="1021"/>
      <c r="BI122" s="1021"/>
      <c r="BJ122" s="1021"/>
      <c r="BK122" s="1021"/>
      <c r="BL122" s="1021"/>
      <c r="BM122" s="1021"/>
      <c r="BN122" s="1021"/>
      <c r="BO122" s="1021"/>
      <c r="BP122" s="1022"/>
      <c r="BQ122" s="1053">
        <v>108286651</v>
      </c>
      <c r="BR122" s="1054"/>
      <c r="BS122" s="1054"/>
      <c r="BT122" s="1054"/>
      <c r="BU122" s="1054"/>
      <c r="BV122" s="1054">
        <v>108813049</v>
      </c>
      <c r="BW122" s="1054"/>
      <c r="BX122" s="1054"/>
      <c r="BY122" s="1054"/>
      <c r="BZ122" s="1054"/>
      <c r="CA122" s="1054">
        <v>110585229</v>
      </c>
      <c r="CB122" s="1054"/>
      <c r="CC122" s="1054"/>
      <c r="CD122" s="1054"/>
      <c r="CE122" s="1054"/>
      <c r="CF122" s="1074">
        <v>268.3</v>
      </c>
      <c r="CG122" s="1075"/>
      <c r="CH122" s="1075"/>
      <c r="CI122" s="1075"/>
      <c r="CJ122" s="1075"/>
      <c r="CK122" s="1066"/>
      <c r="CL122" s="1067"/>
      <c r="CM122" s="1067"/>
      <c r="CN122" s="1067"/>
      <c r="CO122" s="1068"/>
      <c r="CP122" s="1076" t="s">
        <v>500</v>
      </c>
      <c r="CQ122" s="1077"/>
      <c r="CR122" s="1077"/>
      <c r="CS122" s="1077"/>
      <c r="CT122" s="1077"/>
      <c r="CU122" s="1077"/>
      <c r="CV122" s="1077"/>
      <c r="CW122" s="1077"/>
      <c r="CX122" s="1077"/>
      <c r="CY122" s="1077"/>
      <c r="CZ122" s="1077"/>
      <c r="DA122" s="1077"/>
      <c r="DB122" s="1077"/>
      <c r="DC122" s="1077"/>
      <c r="DD122" s="1077"/>
      <c r="DE122" s="1077"/>
      <c r="DF122" s="1078"/>
      <c r="DG122" s="975">
        <v>3438972</v>
      </c>
      <c r="DH122" s="976"/>
      <c r="DI122" s="976"/>
      <c r="DJ122" s="976"/>
      <c r="DK122" s="976"/>
      <c r="DL122" s="976">
        <v>3235109</v>
      </c>
      <c r="DM122" s="976"/>
      <c r="DN122" s="976"/>
      <c r="DO122" s="976"/>
      <c r="DP122" s="976"/>
      <c r="DQ122" s="976">
        <v>2684321</v>
      </c>
      <c r="DR122" s="976"/>
      <c r="DS122" s="976"/>
      <c r="DT122" s="976"/>
      <c r="DU122" s="976"/>
      <c r="DV122" s="977">
        <v>6.5</v>
      </c>
      <c r="DW122" s="977"/>
      <c r="DX122" s="977"/>
      <c r="DY122" s="977"/>
      <c r="DZ122" s="978"/>
    </row>
    <row r="123" spans="1:130" s="247" customFormat="1" ht="26.25" customHeight="1" x14ac:dyDescent="0.15">
      <c r="A123" s="1115"/>
      <c r="B123" s="1002"/>
      <c r="C123" s="972" t="s">
        <v>471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30718</v>
      </c>
      <c r="AB123" s="1015"/>
      <c r="AC123" s="1015"/>
      <c r="AD123" s="1015"/>
      <c r="AE123" s="1016"/>
      <c r="AF123" s="1017">
        <v>16380</v>
      </c>
      <c r="AG123" s="1015"/>
      <c r="AH123" s="1015"/>
      <c r="AI123" s="1015"/>
      <c r="AJ123" s="1016"/>
      <c r="AK123" s="1017">
        <v>15247</v>
      </c>
      <c r="AL123" s="1015"/>
      <c r="AM123" s="1015"/>
      <c r="AN123" s="1015"/>
      <c r="AO123" s="1016"/>
      <c r="AP123" s="1018">
        <v>0</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501</v>
      </c>
      <c r="BP123" s="1062"/>
      <c r="BQ123" s="1121">
        <v>138690185</v>
      </c>
      <c r="BR123" s="1122"/>
      <c r="BS123" s="1122"/>
      <c r="BT123" s="1122"/>
      <c r="BU123" s="1122"/>
      <c r="BV123" s="1122">
        <v>141186363</v>
      </c>
      <c r="BW123" s="1122"/>
      <c r="BX123" s="1122"/>
      <c r="BY123" s="1122"/>
      <c r="BZ123" s="1122"/>
      <c r="CA123" s="1122">
        <v>142087810</v>
      </c>
      <c r="CB123" s="1122"/>
      <c r="CC123" s="1122"/>
      <c r="CD123" s="1122"/>
      <c r="CE123" s="1122"/>
      <c r="CF123" s="1055"/>
      <c r="CG123" s="1056"/>
      <c r="CH123" s="1056"/>
      <c r="CI123" s="1056"/>
      <c r="CJ123" s="1057"/>
      <c r="CK123" s="1066"/>
      <c r="CL123" s="1067"/>
      <c r="CM123" s="1067"/>
      <c r="CN123" s="1067"/>
      <c r="CO123" s="1068"/>
      <c r="CP123" s="1076" t="s">
        <v>502</v>
      </c>
      <c r="CQ123" s="1077"/>
      <c r="CR123" s="1077"/>
      <c r="CS123" s="1077"/>
      <c r="CT123" s="1077"/>
      <c r="CU123" s="1077"/>
      <c r="CV123" s="1077"/>
      <c r="CW123" s="1077"/>
      <c r="CX123" s="1077"/>
      <c r="CY123" s="1077"/>
      <c r="CZ123" s="1077"/>
      <c r="DA123" s="1077"/>
      <c r="DB123" s="1077"/>
      <c r="DC123" s="1077"/>
      <c r="DD123" s="1077"/>
      <c r="DE123" s="1077"/>
      <c r="DF123" s="1078"/>
      <c r="DG123" s="1014">
        <v>85284</v>
      </c>
      <c r="DH123" s="1015"/>
      <c r="DI123" s="1015"/>
      <c r="DJ123" s="1015"/>
      <c r="DK123" s="1016"/>
      <c r="DL123" s="1017">
        <v>68792</v>
      </c>
      <c r="DM123" s="1015"/>
      <c r="DN123" s="1015"/>
      <c r="DO123" s="1015"/>
      <c r="DP123" s="1016"/>
      <c r="DQ123" s="1017">
        <v>46023</v>
      </c>
      <c r="DR123" s="1015"/>
      <c r="DS123" s="1015"/>
      <c r="DT123" s="1015"/>
      <c r="DU123" s="1016"/>
      <c r="DV123" s="1018">
        <v>0.1</v>
      </c>
      <c r="DW123" s="1019"/>
      <c r="DX123" s="1019"/>
      <c r="DY123" s="1019"/>
      <c r="DZ123" s="1020"/>
    </row>
    <row r="124" spans="1:130" s="247" customFormat="1" ht="26.25" customHeight="1" thickBot="1" x14ac:dyDescent="0.2">
      <c r="A124" s="1115"/>
      <c r="B124" s="1002"/>
      <c r="C124" s="972" t="s">
        <v>476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479</v>
      </c>
      <c r="AB124" s="1015"/>
      <c r="AC124" s="1015"/>
      <c r="AD124" s="1015"/>
      <c r="AE124" s="1016"/>
      <c r="AF124" s="1017" t="s">
        <v>475</v>
      </c>
      <c r="AG124" s="1015"/>
      <c r="AH124" s="1015"/>
      <c r="AI124" s="1015"/>
      <c r="AJ124" s="1016"/>
      <c r="AK124" s="1017" t="s">
        <v>482</v>
      </c>
      <c r="AL124" s="1015"/>
      <c r="AM124" s="1015"/>
      <c r="AN124" s="1015"/>
      <c r="AO124" s="1016"/>
      <c r="AP124" s="1018" t="s">
        <v>480</v>
      </c>
      <c r="AQ124" s="1019"/>
      <c r="AR124" s="1019"/>
      <c r="AS124" s="1019"/>
      <c r="AT124" s="1020"/>
      <c r="AU124" s="1117" t="s">
        <v>503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68.7</v>
      </c>
      <c r="BR124" s="1084"/>
      <c r="BS124" s="1084"/>
      <c r="BT124" s="1084"/>
      <c r="BU124" s="1084"/>
      <c r="BV124" s="1084">
        <v>63.1</v>
      </c>
      <c r="BW124" s="1084"/>
      <c r="BX124" s="1084"/>
      <c r="BY124" s="1084"/>
      <c r="BZ124" s="1084"/>
      <c r="CA124" s="1084">
        <v>69.599999999999994</v>
      </c>
      <c r="CB124" s="1084"/>
      <c r="CC124" s="1084"/>
      <c r="CD124" s="1084"/>
      <c r="CE124" s="1084"/>
      <c r="CF124" s="1085"/>
      <c r="CG124" s="1086"/>
      <c r="CH124" s="1086"/>
      <c r="CI124" s="1086"/>
      <c r="CJ124" s="1087"/>
      <c r="CK124" s="1069"/>
      <c r="CL124" s="1069"/>
      <c r="CM124" s="1069"/>
      <c r="CN124" s="1069"/>
      <c r="CO124" s="1070"/>
      <c r="CP124" s="1076" t="s">
        <v>504</v>
      </c>
      <c r="CQ124" s="1077"/>
      <c r="CR124" s="1077"/>
      <c r="CS124" s="1077"/>
      <c r="CT124" s="1077"/>
      <c r="CU124" s="1077"/>
      <c r="CV124" s="1077"/>
      <c r="CW124" s="1077"/>
      <c r="CX124" s="1077"/>
      <c r="CY124" s="1077"/>
      <c r="CZ124" s="1077"/>
      <c r="DA124" s="1077"/>
      <c r="DB124" s="1077"/>
      <c r="DC124" s="1077"/>
      <c r="DD124" s="1077"/>
      <c r="DE124" s="1077"/>
      <c r="DF124" s="1078"/>
      <c r="DG124" s="1061">
        <v>6505</v>
      </c>
      <c r="DH124" s="1040"/>
      <c r="DI124" s="1040"/>
      <c r="DJ124" s="1040"/>
      <c r="DK124" s="1041"/>
      <c r="DL124" s="1039">
        <v>1862</v>
      </c>
      <c r="DM124" s="1040"/>
      <c r="DN124" s="1040"/>
      <c r="DO124" s="1040"/>
      <c r="DP124" s="1041"/>
      <c r="DQ124" s="1039">
        <v>1374</v>
      </c>
      <c r="DR124" s="1040"/>
      <c r="DS124" s="1040"/>
      <c r="DT124" s="1040"/>
      <c r="DU124" s="1041"/>
      <c r="DV124" s="1042">
        <v>0</v>
      </c>
      <c r="DW124" s="1043"/>
      <c r="DX124" s="1043"/>
      <c r="DY124" s="1043"/>
      <c r="DZ124" s="1044"/>
    </row>
    <row r="125" spans="1:130" s="247" customFormat="1" ht="26.25" customHeight="1" x14ac:dyDescent="0.15">
      <c r="A125" s="1115"/>
      <c r="B125" s="1002"/>
      <c r="C125" s="972" t="s">
        <v>484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478</v>
      </c>
      <c r="AB125" s="1015"/>
      <c r="AC125" s="1015"/>
      <c r="AD125" s="1015"/>
      <c r="AE125" s="1016"/>
      <c r="AF125" s="1017" t="s">
        <v>479</v>
      </c>
      <c r="AG125" s="1015"/>
      <c r="AH125" s="1015"/>
      <c r="AI125" s="1015"/>
      <c r="AJ125" s="1016"/>
      <c r="AK125" s="1017" t="s">
        <v>488</v>
      </c>
      <c r="AL125" s="1015"/>
      <c r="AM125" s="1015"/>
      <c r="AN125" s="1015"/>
      <c r="AO125" s="1016"/>
      <c r="AP125" s="1018" t="s">
        <v>482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505</v>
      </c>
      <c r="CL125" s="1064"/>
      <c r="CM125" s="1064"/>
      <c r="CN125" s="1064"/>
      <c r="CO125" s="1065"/>
      <c r="CP125" s="996" t="s">
        <v>506</v>
      </c>
      <c r="CQ125" s="945"/>
      <c r="CR125" s="945"/>
      <c r="CS125" s="945"/>
      <c r="CT125" s="945"/>
      <c r="CU125" s="945"/>
      <c r="CV125" s="945"/>
      <c r="CW125" s="945"/>
      <c r="CX125" s="945"/>
      <c r="CY125" s="945"/>
      <c r="CZ125" s="945"/>
      <c r="DA125" s="945"/>
      <c r="DB125" s="945"/>
      <c r="DC125" s="945"/>
      <c r="DD125" s="945"/>
      <c r="DE125" s="945"/>
      <c r="DF125" s="946"/>
      <c r="DG125" s="982" t="s">
        <v>491</v>
      </c>
      <c r="DH125" s="983"/>
      <c r="DI125" s="983"/>
      <c r="DJ125" s="983"/>
      <c r="DK125" s="983"/>
      <c r="DL125" s="983" t="s">
        <v>452</v>
      </c>
      <c r="DM125" s="983"/>
      <c r="DN125" s="983"/>
      <c r="DO125" s="983"/>
      <c r="DP125" s="983"/>
      <c r="DQ125" s="983" t="s">
        <v>479</v>
      </c>
      <c r="DR125" s="983"/>
      <c r="DS125" s="983"/>
      <c r="DT125" s="983"/>
      <c r="DU125" s="983"/>
      <c r="DV125" s="984" t="s">
        <v>452</v>
      </c>
      <c r="DW125" s="984"/>
      <c r="DX125" s="984"/>
      <c r="DY125" s="984"/>
      <c r="DZ125" s="985"/>
    </row>
    <row r="126" spans="1:130" s="247" customFormat="1" ht="26.25" customHeight="1" thickBot="1" x14ac:dyDescent="0.2">
      <c r="A126" s="1115"/>
      <c r="B126" s="1002"/>
      <c r="C126" s="972" t="s">
        <v>490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129</v>
      </c>
      <c r="AB126" s="1015"/>
      <c r="AC126" s="1015"/>
      <c r="AD126" s="1015"/>
      <c r="AE126" s="1016"/>
      <c r="AF126" s="1017" t="s">
        <v>478</v>
      </c>
      <c r="AG126" s="1015"/>
      <c r="AH126" s="1015"/>
      <c r="AI126" s="1015"/>
      <c r="AJ126" s="1016"/>
      <c r="AK126" s="1017" t="s">
        <v>479</v>
      </c>
      <c r="AL126" s="1015"/>
      <c r="AM126" s="1015"/>
      <c r="AN126" s="1015"/>
      <c r="AO126" s="1016"/>
      <c r="AP126" s="1018" t="s">
        <v>491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507</v>
      </c>
      <c r="CQ126" s="1006"/>
      <c r="CR126" s="1006"/>
      <c r="CS126" s="1006"/>
      <c r="CT126" s="1006"/>
      <c r="CU126" s="1006"/>
      <c r="CV126" s="1006"/>
      <c r="CW126" s="1006"/>
      <c r="CX126" s="1006"/>
      <c r="CY126" s="1006"/>
      <c r="CZ126" s="1006"/>
      <c r="DA126" s="1006"/>
      <c r="DB126" s="1006"/>
      <c r="DC126" s="1006"/>
      <c r="DD126" s="1006"/>
      <c r="DE126" s="1006"/>
      <c r="DF126" s="1007"/>
      <c r="DG126" s="975">
        <v>1660429</v>
      </c>
      <c r="DH126" s="976"/>
      <c r="DI126" s="976"/>
      <c r="DJ126" s="976"/>
      <c r="DK126" s="976"/>
      <c r="DL126" s="976">
        <v>1689350</v>
      </c>
      <c r="DM126" s="976"/>
      <c r="DN126" s="976"/>
      <c r="DO126" s="976"/>
      <c r="DP126" s="976"/>
      <c r="DQ126" s="976">
        <v>1740693</v>
      </c>
      <c r="DR126" s="976"/>
      <c r="DS126" s="976"/>
      <c r="DT126" s="976"/>
      <c r="DU126" s="976"/>
      <c r="DV126" s="977">
        <v>4.2</v>
      </c>
      <c r="DW126" s="977"/>
      <c r="DX126" s="977"/>
      <c r="DY126" s="977"/>
      <c r="DZ126" s="978"/>
    </row>
    <row r="127" spans="1:130" s="247" customFormat="1" ht="26.25" customHeight="1" x14ac:dyDescent="0.15">
      <c r="A127" s="1116"/>
      <c r="B127" s="1004"/>
      <c r="C127" s="1058" t="s">
        <v>508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12552</v>
      </c>
      <c r="AB127" s="1015"/>
      <c r="AC127" s="1015"/>
      <c r="AD127" s="1015"/>
      <c r="AE127" s="1016"/>
      <c r="AF127" s="1017">
        <v>6869</v>
      </c>
      <c r="AG127" s="1015"/>
      <c r="AH127" s="1015"/>
      <c r="AI127" s="1015"/>
      <c r="AJ127" s="1016"/>
      <c r="AK127" s="1017">
        <v>3711</v>
      </c>
      <c r="AL127" s="1015"/>
      <c r="AM127" s="1015"/>
      <c r="AN127" s="1015"/>
      <c r="AO127" s="1016"/>
      <c r="AP127" s="1018">
        <v>0</v>
      </c>
      <c r="AQ127" s="1019"/>
      <c r="AR127" s="1019"/>
      <c r="AS127" s="1019"/>
      <c r="AT127" s="1020"/>
      <c r="AU127" s="283"/>
      <c r="AV127" s="283"/>
      <c r="AW127" s="283"/>
      <c r="AX127" s="1088" t="s">
        <v>509</v>
      </c>
      <c r="AY127" s="1089"/>
      <c r="AZ127" s="1089"/>
      <c r="BA127" s="1089"/>
      <c r="BB127" s="1089"/>
      <c r="BC127" s="1089"/>
      <c r="BD127" s="1089"/>
      <c r="BE127" s="1090"/>
      <c r="BF127" s="1091" t="s">
        <v>510</v>
      </c>
      <c r="BG127" s="1089"/>
      <c r="BH127" s="1089"/>
      <c r="BI127" s="1089"/>
      <c r="BJ127" s="1089"/>
      <c r="BK127" s="1089"/>
      <c r="BL127" s="1090"/>
      <c r="BM127" s="1091" t="s">
        <v>511</v>
      </c>
      <c r="BN127" s="1089"/>
      <c r="BO127" s="1089"/>
      <c r="BP127" s="1089"/>
      <c r="BQ127" s="1089"/>
      <c r="BR127" s="1089"/>
      <c r="BS127" s="1090"/>
      <c r="BT127" s="1091" t="s">
        <v>512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513</v>
      </c>
      <c r="CQ127" s="1006"/>
      <c r="CR127" s="1006"/>
      <c r="CS127" s="1006"/>
      <c r="CT127" s="1006"/>
      <c r="CU127" s="1006"/>
      <c r="CV127" s="1006"/>
      <c r="CW127" s="1006"/>
      <c r="CX127" s="1006"/>
      <c r="CY127" s="1006"/>
      <c r="CZ127" s="1006"/>
      <c r="DA127" s="1006"/>
      <c r="DB127" s="1006"/>
      <c r="DC127" s="1006"/>
      <c r="DD127" s="1006"/>
      <c r="DE127" s="1006"/>
      <c r="DF127" s="1007"/>
      <c r="DG127" s="975" t="s">
        <v>479</v>
      </c>
      <c r="DH127" s="976"/>
      <c r="DI127" s="976"/>
      <c r="DJ127" s="976"/>
      <c r="DK127" s="976"/>
      <c r="DL127" s="976" t="s">
        <v>485</v>
      </c>
      <c r="DM127" s="976"/>
      <c r="DN127" s="976"/>
      <c r="DO127" s="976"/>
      <c r="DP127" s="976"/>
      <c r="DQ127" s="976" t="s">
        <v>129</v>
      </c>
      <c r="DR127" s="976"/>
      <c r="DS127" s="976"/>
      <c r="DT127" s="976"/>
      <c r="DU127" s="976"/>
      <c r="DV127" s="977" t="s">
        <v>478</v>
      </c>
      <c r="DW127" s="977"/>
      <c r="DX127" s="977"/>
      <c r="DY127" s="977"/>
      <c r="DZ127" s="978"/>
    </row>
    <row r="128" spans="1:130" s="247" customFormat="1" ht="26.25" customHeight="1" thickBot="1" x14ac:dyDescent="0.2">
      <c r="A128" s="1099" t="s">
        <v>514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515</v>
      </c>
      <c r="X128" s="1101"/>
      <c r="Y128" s="1101"/>
      <c r="Z128" s="1102"/>
      <c r="AA128" s="1103">
        <v>1197120</v>
      </c>
      <c r="AB128" s="1104"/>
      <c r="AC128" s="1104"/>
      <c r="AD128" s="1104"/>
      <c r="AE128" s="1105"/>
      <c r="AF128" s="1106">
        <v>1204577</v>
      </c>
      <c r="AG128" s="1104"/>
      <c r="AH128" s="1104"/>
      <c r="AI128" s="1104"/>
      <c r="AJ128" s="1105"/>
      <c r="AK128" s="1106">
        <v>1207761</v>
      </c>
      <c r="AL128" s="1104"/>
      <c r="AM128" s="1104"/>
      <c r="AN128" s="1104"/>
      <c r="AO128" s="1105"/>
      <c r="AP128" s="1107"/>
      <c r="AQ128" s="1108"/>
      <c r="AR128" s="1108"/>
      <c r="AS128" s="1108"/>
      <c r="AT128" s="1109"/>
      <c r="AU128" s="283"/>
      <c r="AV128" s="283"/>
      <c r="AW128" s="283"/>
      <c r="AX128" s="944" t="s">
        <v>516</v>
      </c>
      <c r="AY128" s="945"/>
      <c r="AZ128" s="945"/>
      <c r="BA128" s="945"/>
      <c r="BB128" s="945"/>
      <c r="BC128" s="945"/>
      <c r="BD128" s="945"/>
      <c r="BE128" s="946"/>
      <c r="BF128" s="1110" t="s">
        <v>517</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518</v>
      </c>
      <c r="CQ128" s="1093"/>
      <c r="CR128" s="1093"/>
      <c r="CS128" s="1093"/>
      <c r="CT128" s="1093"/>
      <c r="CU128" s="1093"/>
      <c r="CV128" s="1093"/>
      <c r="CW128" s="1093"/>
      <c r="CX128" s="1093"/>
      <c r="CY128" s="1093"/>
      <c r="CZ128" s="1093"/>
      <c r="DA128" s="1093"/>
      <c r="DB128" s="1093"/>
      <c r="DC128" s="1093"/>
      <c r="DD128" s="1093"/>
      <c r="DE128" s="1093"/>
      <c r="DF128" s="1094"/>
      <c r="DG128" s="1095">
        <v>254798</v>
      </c>
      <c r="DH128" s="1096"/>
      <c r="DI128" s="1096"/>
      <c r="DJ128" s="1096"/>
      <c r="DK128" s="1096"/>
      <c r="DL128" s="1096">
        <v>248376</v>
      </c>
      <c r="DM128" s="1096"/>
      <c r="DN128" s="1096"/>
      <c r="DO128" s="1096"/>
      <c r="DP128" s="1096"/>
      <c r="DQ128" s="1096">
        <v>249459</v>
      </c>
      <c r="DR128" s="1096"/>
      <c r="DS128" s="1096"/>
      <c r="DT128" s="1096"/>
      <c r="DU128" s="1096"/>
      <c r="DV128" s="1097">
        <v>0.6</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519</v>
      </c>
      <c r="X129" s="1130"/>
      <c r="Y129" s="1130"/>
      <c r="Z129" s="1131"/>
      <c r="AA129" s="1014">
        <v>50211523</v>
      </c>
      <c r="AB129" s="1015"/>
      <c r="AC129" s="1015"/>
      <c r="AD129" s="1015"/>
      <c r="AE129" s="1016"/>
      <c r="AF129" s="1017">
        <v>50821675</v>
      </c>
      <c r="AG129" s="1015"/>
      <c r="AH129" s="1015"/>
      <c r="AI129" s="1015"/>
      <c r="AJ129" s="1016"/>
      <c r="AK129" s="1017">
        <v>50441991</v>
      </c>
      <c r="AL129" s="1015"/>
      <c r="AM129" s="1015"/>
      <c r="AN129" s="1015"/>
      <c r="AO129" s="1016"/>
      <c r="AP129" s="1132"/>
      <c r="AQ129" s="1133"/>
      <c r="AR129" s="1133"/>
      <c r="AS129" s="1133"/>
      <c r="AT129" s="1134"/>
      <c r="AU129" s="285"/>
      <c r="AV129" s="285"/>
      <c r="AW129" s="285"/>
      <c r="AX129" s="1123" t="s">
        <v>520</v>
      </c>
      <c r="AY129" s="1006"/>
      <c r="AZ129" s="1006"/>
      <c r="BA129" s="1006"/>
      <c r="BB129" s="1006"/>
      <c r="BC129" s="1006"/>
      <c r="BD129" s="1006"/>
      <c r="BE129" s="1007"/>
      <c r="BF129" s="1124" t="s">
        <v>477</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521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522</v>
      </c>
      <c r="X130" s="1130"/>
      <c r="Y130" s="1130"/>
      <c r="Z130" s="1131"/>
      <c r="AA130" s="1014">
        <v>9253216</v>
      </c>
      <c r="AB130" s="1015"/>
      <c r="AC130" s="1015"/>
      <c r="AD130" s="1015"/>
      <c r="AE130" s="1016"/>
      <c r="AF130" s="1017">
        <v>9235070</v>
      </c>
      <c r="AG130" s="1015"/>
      <c r="AH130" s="1015"/>
      <c r="AI130" s="1015"/>
      <c r="AJ130" s="1016"/>
      <c r="AK130" s="1017">
        <v>9229039</v>
      </c>
      <c r="AL130" s="1015"/>
      <c r="AM130" s="1015"/>
      <c r="AN130" s="1015"/>
      <c r="AO130" s="1016"/>
      <c r="AP130" s="1132"/>
      <c r="AQ130" s="1133"/>
      <c r="AR130" s="1133"/>
      <c r="AS130" s="1133"/>
      <c r="AT130" s="1134"/>
      <c r="AU130" s="285"/>
      <c r="AV130" s="285"/>
      <c r="AW130" s="285"/>
      <c r="AX130" s="1123" t="s">
        <v>523</v>
      </c>
      <c r="AY130" s="1006"/>
      <c r="AZ130" s="1006"/>
      <c r="BA130" s="1006"/>
      <c r="BB130" s="1006"/>
      <c r="BC130" s="1006"/>
      <c r="BD130" s="1006"/>
      <c r="BE130" s="1007"/>
      <c r="BF130" s="1160">
        <v>10.3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524</v>
      </c>
      <c r="X131" s="1168"/>
      <c r="Y131" s="1168"/>
      <c r="Z131" s="1169"/>
      <c r="AA131" s="1061">
        <v>40958307</v>
      </c>
      <c r="AB131" s="1040"/>
      <c r="AC131" s="1040"/>
      <c r="AD131" s="1040"/>
      <c r="AE131" s="1041"/>
      <c r="AF131" s="1039">
        <v>41586605</v>
      </c>
      <c r="AG131" s="1040"/>
      <c r="AH131" s="1040"/>
      <c r="AI131" s="1040"/>
      <c r="AJ131" s="1041"/>
      <c r="AK131" s="1039">
        <v>41212952</v>
      </c>
      <c r="AL131" s="1040"/>
      <c r="AM131" s="1040"/>
      <c r="AN131" s="1040"/>
      <c r="AO131" s="1041"/>
      <c r="AP131" s="1170"/>
      <c r="AQ131" s="1171"/>
      <c r="AR131" s="1171"/>
      <c r="AS131" s="1171"/>
      <c r="AT131" s="1172"/>
      <c r="AU131" s="285"/>
      <c r="AV131" s="285"/>
      <c r="AW131" s="285"/>
      <c r="AX131" s="1142" t="s">
        <v>525</v>
      </c>
      <c r="AY131" s="1093"/>
      <c r="AZ131" s="1093"/>
      <c r="BA131" s="1093"/>
      <c r="BB131" s="1093"/>
      <c r="BC131" s="1093"/>
      <c r="BD131" s="1093"/>
      <c r="BE131" s="1094"/>
      <c r="BF131" s="1143">
        <v>69.599999999999994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526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527</v>
      </c>
      <c r="W132" s="1153"/>
      <c r="X132" s="1153"/>
      <c r="Y132" s="1153"/>
      <c r="Z132" s="1154"/>
      <c r="AA132" s="1155">
        <v>10.88615308</v>
      </c>
      <c r="AB132" s="1156"/>
      <c r="AC132" s="1156"/>
      <c r="AD132" s="1156"/>
      <c r="AE132" s="1157"/>
      <c r="AF132" s="1158">
        <v>10.2439283</v>
      </c>
      <c r="AG132" s="1156"/>
      <c r="AH132" s="1156"/>
      <c r="AI132" s="1156"/>
      <c r="AJ132" s="1157"/>
      <c r="AK132" s="1158">
        <v>9.8045924979999999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528</v>
      </c>
      <c r="W133" s="1136"/>
      <c r="X133" s="1136"/>
      <c r="Y133" s="1136"/>
      <c r="Z133" s="1137"/>
      <c r="AA133" s="1138">
        <v>11.2</v>
      </c>
      <c r="AB133" s="1139"/>
      <c r="AC133" s="1139"/>
      <c r="AD133" s="1139"/>
      <c r="AE133" s="1140"/>
      <c r="AF133" s="1138">
        <v>10.8</v>
      </c>
      <c r="AG133" s="1139"/>
      <c r="AH133" s="1139"/>
      <c r="AI133" s="1139"/>
      <c r="AJ133" s="1140"/>
      <c r="AK133" s="1138">
        <v>10.3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vNRwpJUNZ2/qdHt/8Xh1+EM055GariIn+EOo6EGD4VEdwcF+4RKPr7jwPQjfR46IiUr4Qq2BCPFFW9F1/GzQA==" saltValue="2h+7anNm19raz7aXCR0x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Normal="85" zoomScaleSheetLayoutView="100" workbookViewId="0">
      <selection activeCell="BC53" sqref="BC5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tcPxD68RH0yvO+pDn1APUJx6oYYrNIFUJVUDIDEVDH5dC8ublRFLKuWrpN8YihP9h3goys8wXVDhfrFcElLTA==" saltValue="g6jgT6up+LsOz3Q/gi7AP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9"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y+v/A4bLcBezBz6hU2etIWvnR0/1ATM5xaVj7MttbHi68hNLquyYTrrA7KbCkIg+UjqqtfBMSJub2mB9Ymi9A==" saltValue="hTyspf6oCChQf+OU1fpe3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workbookViewId="0">
      <selection activeCell="AK46" sqref="AK4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530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532</v>
      </c>
      <c r="AP7" s="304"/>
      <c r="AQ7" s="305" t="s">
        <v>533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534</v>
      </c>
      <c r="AQ8" s="311" t="s">
        <v>535</v>
      </c>
      <c r="AR8" s="312" t="s">
        <v>536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537</v>
      </c>
      <c r="AL9" s="1179"/>
      <c r="AM9" s="1179"/>
      <c r="AN9" s="1180"/>
      <c r="AO9" s="313">
        <v>12306233</v>
      </c>
      <c r="AP9" s="313">
        <v>65823</v>
      </c>
      <c r="AQ9" s="314">
        <v>58073</v>
      </c>
      <c r="AR9" s="315">
        <v>13.3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538</v>
      </c>
      <c r="AL10" s="1179"/>
      <c r="AM10" s="1179"/>
      <c r="AN10" s="1180"/>
      <c r="AO10" s="316">
        <v>357859</v>
      </c>
      <c r="AP10" s="316">
        <v>1914</v>
      </c>
      <c r="AQ10" s="317">
        <v>2762</v>
      </c>
      <c r="AR10" s="318">
        <v>-30.7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539</v>
      </c>
      <c r="AL11" s="1179"/>
      <c r="AM11" s="1179"/>
      <c r="AN11" s="1180"/>
      <c r="AO11" s="316">
        <v>1921869</v>
      </c>
      <c r="AP11" s="316">
        <v>10280</v>
      </c>
      <c r="AQ11" s="317">
        <v>1714</v>
      </c>
      <c r="AR11" s="318">
        <v>499.8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540</v>
      </c>
      <c r="AL12" s="1179"/>
      <c r="AM12" s="1179"/>
      <c r="AN12" s="1180"/>
      <c r="AO12" s="316">
        <v>47938</v>
      </c>
      <c r="AP12" s="316">
        <v>256</v>
      </c>
      <c r="AQ12" s="317">
        <v>632</v>
      </c>
      <c r="AR12" s="318">
        <v>-59.5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541</v>
      </c>
      <c r="AL13" s="1179"/>
      <c r="AM13" s="1179"/>
      <c r="AN13" s="1180"/>
      <c r="AO13" s="316">
        <v>39718</v>
      </c>
      <c r="AP13" s="316">
        <v>212</v>
      </c>
      <c r="AQ13" s="317">
        <v>9</v>
      </c>
      <c r="AR13" s="318">
        <v>2255.6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542</v>
      </c>
      <c r="AL14" s="1179"/>
      <c r="AM14" s="1179"/>
      <c r="AN14" s="1180"/>
      <c r="AO14" s="316">
        <v>320224</v>
      </c>
      <c r="AP14" s="316">
        <v>1713</v>
      </c>
      <c r="AQ14" s="317">
        <v>1980</v>
      </c>
      <c r="AR14" s="318">
        <v>-13.5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543</v>
      </c>
      <c r="AL15" s="1179"/>
      <c r="AM15" s="1179"/>
      <c r="AN15" s="1180"/>
      <c r="AO15" s="316">
        <v>193714</v>
      </c>
      <c r="AP15" s="316">
        <v>1036</v>
      </c>
      <c r="AQ15" s="317">
        <v>1379</v>
      </c>
      <c r="AR15" s="318">
        <v>-24.9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544</v>
      </c>
      <c r="AL16" s="1182"/>
      <c r="AM16" s="1182"/>
      <c r="AN16" s="1183"/>
      <c r="AO16" s="316">
        <v>-934293</v>
      </c>
      <c r="AP16" s="316">
        <v>-4997</v>
      </c>
      <c r="AQ16" s="317">
        <v>-3914</v>
      </c>
      <c r="AR16" s="318">
        <v>27.7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14253262</v>
      </c>
      <c r="AP17" s="316">
        <v>76237</v>
      </c>
      <c r="AQ17" s="317">
        <v>62636</v>
      </c>
      <c r="AR17" s="318">
        <v>21.7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546</v>
      </c>
      <c r="AP20" s="324" t="s">
        <v>547</v>
      </c>
      <c r="AQ20" s="325" t="s">
        <v>548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549</v>
      </c>
      <c r="AL21" s="1174"/>
      <c r="AM21" s="1174"/>
      <c r="AN21" s="1175"/>
      <c r="AO21" s="328">
        <v>6.39</v>
      </c>
      <c r="AP21" s="329">
        <v>6.32</v>
      </c>
      <c r="AQ21" s="330">
        <v>7.0000000000000007E-2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550</v>
      </c>
      <c r="AL22" s="1174"/>
      <c r="AM22" s="1174"/>
      <c r="AN22" s="1175"/>
      <c r="AO22" s="333">
        <v>97.4</v>
      </c>
      <c r="AP22" s="334">
        <v>99.9</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551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552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532</v>
      </c>
      <c r="AP30" s="304"/>
      <c r="AQ30" s="305" t="s">
        <v>533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534</v>
      </c>
      <c r="AQ31" s="311" t="s">
        <v>535</v>
      </c>
      <c r="AR31" s="312" t="s">
        <v>536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554</v>
      </c>
      <c r="AL32" s="1190"/>
      <c r="AM32" s="1190"/>
      <c r="AN32" s="1191"/>
      <c r="AO32" s="343">
        <v>9602678</v>
      </c>
      <c r="AP32" s="343">
        <v>51362</v>
      </c>
      <c r="AQ32" s="344">
        <v>36995</v>
      </c>
      <c r="AR32" s="345">
        <v>38.799999999999997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555</v>
      </c>
      <c r="AL33" s="1190"/>
      <c r="AM33" s="1190"/>
      <c r="AN33" s="1191"/>
      <c r="AO33" s="343" t="s">
        <v>556</v>
      </c>
      <c r="AP33" s="343" t="s">
        <v>556</v>
      </c>
      <c r="AQ33" s="344">
        <v>3</v>
      </c>
      <c r="AR33" s="345" t="s">
        <v>556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557</v>
      </c>
      <c r="AL34" s="1190"/>
      <c r="AM34" s="1190"/>
      <c r="AN34" s="1191"/>
      <c r="AO34" s="343" t="s">
        <v>556</v>
      </c>
      <c r="AP34" s="343" t="s">
        <v>556</v>
      </c>
      <c r="AQ34" s="344">
        <v>81</v>
      </c>
      <c r="AR34" s="345" t="s">
        <v>556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558</v>
      </c>
      <c r="AL35" s="1190"/>
      <c r="AM35" s="1190"/>
      <c r="AN35" s="1191"/>
      <c r="AO35" s="343">
        <v>4514698</v>
      </c>
      <c r="AP35" s="343">
        <v>24148</v>
      </c>
      <c r="AQ35" s="344">
        <v>8919</v>
      </c>
      <c r="AR35" s="345">
        <v>170.7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559</v>
      </c>
      <c r="AL36" s="1190"/>
      <c r="AM36" s="1190"/>
      <c r="AN36" s="1191"/>
      <c r="AO36" s="343">
        <v>331553</v>
      </c>
      <c r="AP36" s="343">
        <v>1773</v>
      </c>
      <c r="AQ36" s="344">
        <v>380</v>
      </c>
      <c r="AR36" s="345">
        <v>366.6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560</v>
      </c>
      <c r="AL37" s="1190"/>
      <c r="AM37" s="1190"/>
      <c r="AN37" s="1191"/>
      <c r="AO37" s="343">
        <v>28174</v>
      </c>
      <c r="AP37" s="343">
        <v>151</v>
      </c>
      <c r="AQ37" s="344">
        <v>886</v>
      </c>
      <c r="AR37" s="345">
        <v>-83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561</v>
      </c>
      <c r="AL38" s="1193"/>
      <c r="AM38" s="1193"/>
      <c r="AN38" s="1194"/>
      <c r="AO38" s="346">
        <v>459</v>
      </c>
      <c r="AP38" s="346">
        <v>2</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562</v>
      </c>
      <c r="AL39" s="1193"/>
      <c r="AM39" s="1193"/>
      <c r="AN39" s="1194"/>
      <c r="AO39" s="343">
        <v>-1207761</v>
      </c>
      <c r="AP39" s="343">
        <v>-6460</v>
      </c>
      <c r="AQ39" s="344">
        <v>-8108</v>
      </c>
      <c r="AR39" s="345">
        <v>-20.3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563</v>
      </c>
      <c r="AL40" s="1190"/>
      <c r="AM40" s="1190"/>
      <c r="AN40" s="1191"/>
      <c r="AO40" s="343">
        <v>-9229039</v>
      </c>
      <c r="AP40" s="343">
        <v>-49364</v>
      </c>
      <c r="AQ40" s="344">
        <v>-28743</v>
      </c>
      <c r="AR40" s="345">
        <v>71.7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295</v>
      </c>
      <c r="AL41" s="1196"/>
      <c r="AM41" s="1196"/>
      <c r="AN41" s="1197"/>
      <c r="AO41" s="343">
        <v>4040762</v>
      </c>
      <c r="AP41" s="343">
        <v>21613</v>
      </c>
      <c r="AQ41" s="344">
        <v>10414</v>
      </c>
      <c r="AR41" s="345">
        <v>107.5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532</v>
      </c>
      <c r="AN49" s="1186" t="s">
        <v>567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568</v>
      </c>
      <c r="AO50" s="360" t="s">
        <v>569</v>
      </c>
      <c r="AP50" s="361" t="s">
        <v>570</v>
      </c>
      <c r="AQ50" s="362" t="s">
        <v>571</v>
      </c>
      <c r="AR50" s="363" t="s">
        <v>572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573</v>
      </c>
      <c r="AL51" s="356"/>
      <c r="AM51" s="364">
        <v>7907030</v>
      </c>
      <c r="AN51" s="365">
        <v>41189</v>
      </c>
      <c r="AO51" s="366">
        <v>11</v>
      </c>
      <c r="AP51" s="367">
        <v>43554</v>
      </c>
      <c r="AQ51" s="368">
        <v>4</v>
      </c>
      <c r="AR51" s="369">
        <v>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574</v>
      </c>
      <c r="AM52" s="372">
        <v>3650869</v>
      </c>
      <c r="AN52" s="373">
        <v>19018</v>
      </c>
      <c r="AO52" s="374">
        <v>23.6</v>
      </c>
      <c r="AP52" s="375">
        <v>24811</v>
      </c>
      <c r="AQ52" s="376">
        <v>4.5999999999999996</v>
      </c>
      <c r="AR52" s="377">
        <v>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575</v>
      </c>
      <c r="AL53" s="356"/>
      <c r="AM53" s="364">
        <v>9196904</v>
      </c>
      <c r="AN53" s="365">
        <v>48161</v>
      </c>
      <c r="AO53" s="366">
        <v>16.899999999999999</v>
      </c>
      <c r="AP53" s="367">
        <v>42581</v>
      </c>
      <c r="AQ53" s="368">
        <v>-2.2000000000000002</v>
      </c>
      <c r="AR53" s="369">
        <v>19.100000000000001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574</v>
      </c>
      <c r="AM54" s="372">
        <v>5745339</v>
      </c>
      <c r="AN54" s="373">
        <v>30087</v>
      </c>
      <c r="AO54" s="374">
        <v>58.2</v>
      </c>
      <c r="AP54" s="375">
        <v>24354</v>
      </c>
      <c r="AQ54" s="376">
        <v>-1.8</v>
      </c>
      <c r="AR54" s="377">
        <v>60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576</v>
      </c>
      <c r="AL55" s="356"/>
      <c r="AM55" s="364">
        <v>13597246</v>
      </c>
      <c r="AN55" s="365">
        <v>71640</v>
      </c>
      <c r="AO55" s="366">
        <v>48.8</v>
      </c>
      <c r="AP55" s="367">
        <v>45426</v>
      </c>
      <c r="AQ55" s="368">
        <v>6.7</v>
      </c>
      <c r="AR55" s="369">
        <v>42.1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574</v>
      </c>
      <c r="AM56" s="372">
        <v>8472099</v>
      </c>
      <c r="AN56" s="373">
        <v>44637</v>
      </c>
      <c r="AO56" s="374">
        <v>48.4</v>
      </c>
      <c r="AP56" s="375">
        <v>24508</v>
      </c>
      <c r="AQ56" s="376">
        <v>0.6</v>
      </c>
      <c r="AR56" s="377">
        <v>47.8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577</v>
      </c>
      <c r="AL57" s="356"/>
      <c r="AM57" s="364">
        <v>10834177</v>
      </c>
      <c r="AN57" s="365">
        <v>57541</v>
      </c>
      <c r="AO57" s="366">
        <v>-19.7</v>
      </c>
      <c r="AP57" s="367">
        <v>46457</v>
      </c>
      <c r="AQ57" s="368">
        <v>2.2999999999999998</v>
      </c>
      <c r="AR57" s="369">
        <v>-22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574</v>
      </c>
      <c r="AM58" s="372">
        <v>7468624</v>
      </c>
      <c r="AN58" s="373">
        <v>39666</v>
      </c>
      <c r="AO58" s="374">
        <v>-11.1</v>
      </c>
      <c r="AP58" s="375">
        <v>24020</v>
      </c>
      <c r="AQ58" s="376">
        <v>-2</v>
      </c>
      <c r="AR58" s="377">
        <v>-9.1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578</v>
      </c>
      <c r="AL59" s="356"/>
      <c r="AM59" s="364">
        <v>14877930</v>
      </c>
      <c r="AN59" s="365">
        <v>79578</v>
      </c>
      <c r="AO59" s="366">
        <v>38.299999999999997</v>
      </c>
      <c r="AP59" s="367">
        <v>51849</v>
      </c>
      <c r="AQ59" s="368">
        <v>11.6</v>
      </c>
      <c r="AR59" s="369">
        <v>26.7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574</v>
      </c>
      <c r="AM60" s="372">
        <v>10504996</v>
      </c>
      <c r="AN60" s="373">
        <v>56188</v>
      </c>
      <c r="AO60" s="374">
        <v>41.7</v>
      </c>
      <c r="AP60" s="375">
        <v>26326</v>
      </c>
      <c r="AQ60" s="376">
        <v>9.6</v>
      </c>
      <c r="AR60" s="377">
        <v>32.1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579</v>
      </c>
      <c r="AL61" s="378"/>
      <c r="AM61" s="379">
        <v>11282657</v>
      </c>
      <c r="AN61" s="380">
        <v>59622</v>
      </c>
      <c r="AO61" s="381">
        <v>19.100000000000001</v>
      </c>
      <c r="AP61" s="382">
        <v>45973</v>
      </c>
      <c r="AQ61" s="383">
        <v>4.5</v>
      </c>
      <c r="AR61" s="369">
        <v>14.6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574</v>
      </c>
      <c r="AM62" s="372">
        <v>7168385</v>
      </c>
      <c r="AN62" s="373">
        <v>37919</v>
      </c>
      <c r="AO62" s="374">
        <v>32.200000000000003</v>
      </c>
      <c r="AP62" s="375">
        <v>24804</v>
      </c>
      <c r="AQ62" s="376">
        <v>2.2000000000000002</v>
      </c>
      <c r="AR62" s="377">
        <v>30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EK9oR/ryv0RwSUuwzKlVTDS5+GtV3MpETAcvPgIkjL+3yYBQ2CZQMMikP2HasG1Mk4Xh0q1z+4qTDes3+IAYA==" saltValue="dCObGoLmMaLfvdWnF3cJ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AM116" sqref="AM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581</v>
      </c>
    </row>
    <row r="120" spans="125:125" ht="13.5" hidden="1" customHeight="1" x14ac:dyDescent="0.15"/>
    <row r="121" spans="125:125" ht="13.5" hidden="1" customHeight="1" x14ac:dyDescent="0.15">
      <c r="DU121" s="291"/>
    </row>
  </sheetData>
  <sheetProtection algorithmName="SHA-512" hashValue="rIMbhna2vxVKCN12sGOhFhlU21b4q5QU4IQyQ7ouVXYxskCngMj0grfzfryZU6qvSpH92zLWZkFgGogUcih8Ng==" saltValue="tWbIbhcpkNnd2AqO+yjIe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I94" zoomScaleNormal="100" zoomScaleSheetLayoutView="55" workbookViewId="0">
      <selection activeCell="AE101" sqref="AE10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582</v>
      </c>
    </row>
  </sheetData>
  <sheetProtection algorithmName="SHA-512" hashValue="bCOfEs3HgpCFCVkeqBXZxIfeBn+CAmKnq5FuKPTov1jykCoXZM+tzuuFYfYqrPxF3CX2xvfBWvkFC/4h6HlgjQ==" saltValue="75pi79IL6FtBlu6VIFG/I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election activeCell="P46" sqref="P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583</v>
      </c>
      <c r="G46" s="8" t="s">
        <v>584</v>
      </c>
      <c r="H46" s="8" t="s">
        <v>585</v>
      </c>
      <c r="I46" s="8" t="s">
        <v>586</v>
      </c>
      <c r="J46" s="9" t="s">
        <v>587</v>
      </c>
    </row>
    <row r="47" spans="2:10" ht="57.75" customHeight="1" x14ac:dyDescent="0.15">
      <c r="B47" s="10"/>
      <c r="C47" s="1198" t="s">
        <v>3</v>
      </c>
      <c r="D47" s="1198"/>
      <c r="E47" s="1199"/>
      <c r="F47" s="11">
        <v>6.35</v>
      </c>
      <c r="G47" s="12">
        <v>6.73</v>
      </c>
      <c r="H47" s="12">
        <v>6.79</v>
      </c>
      <c r="I47" s="12">
        <v>6.74</v>
      </c>
      <c r="J47" s="13">
        <v>7.45</v>
      </c>
    </row>
    <row r="48" spans="2:10" ht="57.75" customHeight="1" x14ac:dyDescent="0.15">
      <c r="B48" s="14"/>
      <c r="C48" s="1200" t="s">
        <v>4</v>
      </c>
      <c r="D48" s="1200"/>
      <c r="E48" s="1201"/>
      <c r="F48" s="15">
        <v>3.33</v>
      </c>
      <c r="G48" s="16">
        <v>2.48</v>
      </c>
      <c r="H48" s="16">
        <v>4.01</v>
      </c>
      <c r="I48" s="16">
        <v>4.32</v>
      </c>
      <c r="J48" s="17">
        <v>3.79</v>
      </c>
    </row>
    <row r="49" spans="2:10" ht="57.75" customHeight="1" thickBot="1" x14ac:dyDescent="0.2">
      <c r="B49" s="18"/>
      <c r="C49" s="1202" t="s">
        <v>5</v>
      </c>
      <c r="D49" s="1202"/>
      <c r="E49" s="1203"/>
      <c r="F49" s="19">
        <v>2.9</v>
      </c>
      <c r="G49" s="20" t="s">
        <v>588</v>
      </c>
      <c r="H49" s="20">
        <v>1.62</v>
      </c>
      <c r="I49" s="20">
        <v>0.38</v>
      </c>
      <c r="J49" s="21">
        <v>0.09</v>
      </c>
    </row>
    <row r="50" spans="2:10" ht="13.5" customHeight="1" x14ac:dyDescent="0.15"/>
  </sheetData>
  <sheetProtection algorithmName="SHA-512" hashValue="OwvqxyG5MleWu2n63WfbDJaQsSv+dxa74sGtVr0MEnYYJwkZfWpMQbSrVZBnvLqL2dzZSt6wxgcjn87i6P/EqA==" saltValue="8+XoaiqkLVH5eK5Y92M4B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2021-03-01T08:37:52Z</cp:lastPrinted>
  <dcterms:created xsi:type="dcterms:W3CDTF">2021-02-05T03:45:54Z</dcterms:created>
  <dcterms:modified xsi:type="dcterms:W3CDTF">2021-03-18T04:20:59Z</dcterms:modified>
  <cp:category/>
</cp:coreProperties>
</file>