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l-file-sv\下水道企画課\下水道企画・経営課\総務・庶務係\001調査関係\00通常調査\Ｒ６\R6行財政改革課照会\【1.30〆】R6経営比較分析表（R5決算）\依頼メール\"/>
    </mc:Choice>
  </mc:AlternateContent>
  <xr:revisionPtr revIDLastSave="0" documentId="13_ncr:1_{C9B180B5-BA38-4C18-B517-37D8BB3D4C50}" xr6:coauthVersionLast="47" xr6:coauthVersionMax="47" xr10:uidLastSave="{00000000-0000-0000-0000-000000000000}"/>
  <workbookProtection workbookAlgorithmName="SHA-512" workbookHashValue="l9OIWA2hJ697n2PUIq2AADWEx7IOfuz1VhPrb5Olkc456vAh8FqKdFqgYd38ZlxK/Kr9rkGknOw3hr6fu44PNQ==" workbookSaltValue="AsachImIa5ANmreR5BxzOA==" workbookSpinCount="100000" lockStructure="1"/>
  <bookViews>
    <workbookView xWindow="-120" yWindow="2760" windowWidth="23232" windowHeight="119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E85" i="4"/>
  <c r="AT10" i="4"/>
  <c r="AL10"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<sst xmlns="http://schemas.openxmlformats.org/spreadsheetml/2006/main" count="231" uniqueCount="116">
  <si>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</si>
  <si>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</si>
  <si>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</si>
  <si>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</si>
  <si>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</si>
  <si>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</si>
  <si>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</si>
  <si>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</si>
  <si>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</si>
  <si>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</si>
  <si>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</si>
  <si>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</si>
  <si>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</si>
  <si>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</si>
  <si>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</si>
  <si>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</si>
  <si>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</si>
  <si>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</si>
  <si>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</si>
  <si>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</si>
  <si>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</si>
  <si>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</si>
  <si>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</si>
  <si>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</si>
  <si>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</si>
  <si>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</si>
  <si>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</si>
  <si>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</si>
  <si>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</si>
  <si>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</si>
  <si>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</si>
  <si>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</si>
  <si>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</si>
  <si>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</si>
  <si>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</si>
  <si>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</si>
  <si>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</si>
  <si>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</si>
  <si>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</si>
  <si>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</si>
  <si>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</si>
  <si>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</si>
  <si>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</si>
  <si>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</si>
  <si>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</si>
  <si>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</si>
  <si>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</si>
  <si>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</si>
  <si>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</si>
  <si>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</si>
  <si>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</si>
  <si>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</si>
  <si>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</si>
  <si>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</si>
  <si>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</si>
  <si>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</si>
  <si>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</si>
  <si>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</si>
  <si>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</si>
  <si>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</si>
  <si>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</si>
  <si>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</si>
  <si>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</si>
  <si>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</si>
  <si>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</si>
  <si>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</si>
  <si>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</si>
  <si>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</si>
  <si>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</si>
  <si>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</si>
  <si>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</si>
  <si>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</si>
  <si>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</si>
  <si>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</si>
  <si>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</si>
  <si>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</si>
  <si>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</si>
  <si>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</si>
  <si>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</si>
  <si>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</si>
  <si>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</si>
  <si>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</si>
  <si>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</si>
  <si>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</si>
  <si>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</si>
  <si>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</si>
  <si>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</si>
  <si>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</si>
  <si>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</si>
  <si>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</si>
  <si>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</si>
  <si>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</si>
  <si>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</si>
  <si>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</si>
  <si>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</si>
  <si>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</si>
  <si>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</si>
  <si>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</si>
  <si>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</si>
  <si>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</si>
  <si>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</si>
  <si>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</si>
  <si>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</si>
  <si>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</si>
  <si>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</si>
  <si>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</si>
  <si>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</si>
  <si>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</si>
  <si>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</si>
  <si>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</si>
  <si>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</si>
  <si>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</si>
  <si>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</si>
  <si>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①経常収支比率は、使用料収入が減少した一方で、維持管理費の増加により昨年度から更に悪化したが、目安となる100%以上は達成している。
③流動比率は、企業債償還金の減少に伴い、目安となる100％の水準を上回っている。
④企業債残高対事業規模比率は、既存の企業債の償還に伴い低下傾向にある。
⑤経費回収率は、100％の水準を維持できており、本事業における使用料は適正な水準であると言えるが、使用料収入の減少、維持管理費の汚水処理費の増加が続いており、集落排水事業等も含めた使用料水準の検討が必要である。
⑥汚水処理原価は、類似団体の平均値とほぼ同水準ではあるが、汚水処理費の増加に伴い昨年度より上昇した。また、有収水量の減少、経費の増加が続いていることから注視が必要である。
⑦施設利用率は、類似団体の平均値と比較すると低い水準となっている。これは下水道需要に対し供給側の処理場能力が大きいことが要因で、人口減少が進む中では今後も低下が避けられない。このため、下水道経営戦略とストックマネジメントの知見を活用した施設の統廃合や縮小を進め、効率化を図る必要がある。
⑧水洗化率は、昨年度より0.21ポイント上昇した。全国及び類似団体の平均値と比べても高い水準である。令和８年度までに水洗化率97.6％の達成を目指し、引き続き取組みを進める。</t>
    <rPh sb="9" eb="14">
      <t>シヨウリョウシュウニュウ</t>
    </rPh>
    <rPh sb="15" eb="17">
      <t>ゲンショウ</t>
    </rPh>
    <rPh sb="19" eb="21">
      <t>イッポウ</t>
    </rPh>
    <rPh sb="23" eb="27">
      <t>イジカンリ</t>
    </rPh>
    <rPh sb="27" eb="28">
      <t>ヒ</t>
    </rPh>
    <rPh sb="29" eb="31">
      <t>ゾウカ</t>
    </rPh>
    <rPh sb="36" eb="37">
      <t>ド</t>
    </rPh>
    <rPh sb="39" eb="40">
      <t>サラ</t>
    </rPh>
    <rPh sb="41" eb="43">
      <t>アッカ</t>
    </rPh>
    <rPh sb="47" eb="49">
      <t>メヤス</t>
    </rPh>
    <rPh sb="56" eb="58">
      <t>イジョウ</t>
    </rPh>
    <rPh sb="59" eb="61">
      <t>タッセイ</t>
    </rPh>
    <rPh sb="69" eb="71">
      <t>リュウドウ</t>
    </rPh>
    <rPh sb="71" eb="73">
      <t>ヒリツ</t>
    </rPh>
    <rPh sb="75" eb="78">
      <t>キギョウサイ</t>
    </rPh>
    <rPh sb="78" eb="80">
      <t>ショウカン</t>
    </rPh>
    <rPh sb="80" eb="81">
      <t>キン</t>
    </rPh>
    <rPh sb="82" eb="84">
      <t>ゲンショウ</t>
    </rPh>
    <rPh sb="85" eb="86">
      <t>トモナ</t>
    </rPh>
    <rPh sb="101" eb="103">
      <t>ウワマワ</t>
    </rPh>
    <rPh sb="199" eb="201">
      <t>シュウニュウ</t>
    </rPh>
    <rPh sb="202" eb="204">
      <t>ゲンショウ</t>
    </rPh>
    <rPh sb="205" eb="207">
      <t>イジ</t>
    </rPh>
    <rPh sb="207" eb="210">
      <t>カンリヒ</t>
    </rPh>
    <rPh sb="211" eb="213">
      <t>オスイ</t>
    </rPh>
    <rPh sb="213" eb="215">
      <t>ショリ</t>
    </rPh>
    <rPh sb="215" eb="216">
      <t>ヒ</t>
    </rPh>
    <rPh sb="217" eb="219">
      <t>ゾウカ</t>
    </rPh>
    <rPh sb="220" eb="221">
      <t>ツヅ</t>
    </rPh>
    <rPh sb="226" eb="228">
      <t>シュウラク</t>
    </rPh>
    <rPh sb="228" eb="230">
      <t>ハイスイ</t>
    </rPh>
    <rPh sb="230" eb="232">
      <t>ジギョウ</t>
    </rPh>
    <rPh sb="232" eb="233">
      <t>トウ</t>
    </rPh>
    <rPh sb="234" eb="235">
      <t>フク</t>
    </rPh>
    <rPh sb="237" eb="240">
      <t>シヨウリョウ</t>
    </rPh>
    <rPh sb="240" eb="242">
      <t>スイジュン</t>
    </rPh>
    <rPh sb="243" eb="245">
      <t>ケントウ</t>
    </rPh>
    <rPh sb="246" eb="248">
      <t>ヒツヨウ</t>
    </rPh>
    <rPh sb="274" eb="277">
      <t>ドウスイジュン</t>
    </rPh>
    <rPh sb="296" eb="297">
      <t>ド</t>
    </rPh>
    <rPh sb="307" eb="311">
      <t>ユウシュウスイリョウ</t>
    </rPh>
    <rPh sb="312" eb="314">
      <t>ゲンショウ</t>
    </rPh>
    <rPh sb="315" eb="317">
      <t>ケイヒ</t>
    </rPh>
    <rPh sb="318" eb="320">
      <t>ゾウカ</t>
    </rPh>
    <rPh sb="321" eb="322">
      <t>ツヅ</t>
    </rPh>
    <rPh sb="330" eb="332">
      <t>チュウシ</t>
    </rPh>
    <rPh sb="333" eb="335">
      <t>ヒツヨウ</t>
    </rPh>
    <rPh sb="452" eb="454">
      <t>チケン</t>
    </rPh>
    <rPh sb="455" eb="457">
      <t>カツヨウ</t>
    </rPh>
    <rPh sb="476" eb="477">
      <t>ハカ</t>
    </rPh>
    <rPh sb="478" eb="480">
      <t>ヒツヨウ</t>
    </rPh>
    <rPh sb="493" eb="496">
      <t>サクネンド</t>
    </rPh>
    <rPh sb="506" eb="508">
      <t>ジョウショウ</t>
    </rPh>
    <rPh sb="528" eb="529">
      <t>タカ</t>
    </rPh>
    <rPh sb="536" eb="538">
      <t>レイワ</t>
    </rPh>
    <rPh sb="544" eb="547">
      <t>スイセンカ</t>
    </rPh>
    <rPh sb="561" eb="562">
      <t>ヒ</t>
    </rPh>
    <rPh sb="563" eb="564">
      <t>ツヅ</t>
    </rPh>
    <phoneticPr fontId="4"/>
  </si>
  <si>
    <t>①有形固定資産減価償却率は、類似団体等の平均値と比べて低い水準にあることから、本市の有形固定資産は比較的老朽化の進行度合いが低いと言える。
②管渠老朽化率については全国及び類似団体の平均値を超えている。要因としては、法定耐用年数を経過した管渠が増加したことによるものである。
③管渠改善率を見た場合、②の老朽化のスピードに追いつくよう、引き続き計画的な長寿命化対策を実施する必要がある。</t>
    <rPh sb="1" eb="3">
      <t>ユウケイ</t>
    </rPh>
    <rPh sb="3" eb="7">
      <t>コテイシサン</t>
    </rPh>
    <rPh sb="72" eb="74">
      <t>カンキョ</t>
    </rPh>
    <rPh sb="74" eb="77">
      <t>ロウキュウカ</t>
    </rPh>
    <rPh sb="77" eb="78">
      <t>リツ</t>
    </rPh>
    <rPh sb="83" eb="85">
      <t>ゼンコク</t>
    </rPh>
    <rPh sb="85" eb="86">
      <t>オヨ</t>
    </rPh>
    <rPh sb="87" eb="89">
      <t>ルイジ</t>
    </rPh>
    <rPh sb="89" eb="91">
      <t>ダンタイ</t>
    </rPh>
    <rPh sb="92" eb="94">
      <t>ヘイキン</t>
    </rPh>
    <rPh sb="94" eb="95">
      <t>チ</t>
    </rPh>
    <rPh sb="96" eb="97">
      <t>コ</t>
    </rPh>
    <rPh sb="102" eb="104">
      <t>ヨウイン</t>
    </rPh>
    <rPh sb="109" eb="111">
      <t>ホウテイ</t>
    </rPh>
    <rPh sb="111" eb="113">
      <t>タイヨウ</t>
    </rPh>
    <rPh sb="113" eb="115">
      <t>ネンスウ</t>
    </rPh>
    <rPh sb="116" eb="118">
      <t>ケイカ</t>
    </rPh>
    <rPh sb="120" eb="122">
      <t>カンキョ</t>
    </rPh>
    <rPh sb="123" eb="125">
      <t>ゾウカ</t>
    </rPh>
    <rPh sb="163" eb="164">
      <t>オ</t>
    </rPh>
    <rPh sb="170" eb="171">
      <t>ヒ</t>
    </rPh>
    <rPh sb="172" eb="173">
      <t>ツヅ</t>
    </rPh>
    <rPh sb="174" eb="177">
      <t>ケイカクテキ</t>
    </rPh>
    <rPh sb="178" eb="182">
      <t>チョウジュミョウカ</t>
    </rPh>
    <rPh sb="182" eb="184">
      <t>タイサク</t>
    </rPh>
    <rPh sb="185" eb="187">
      <t>ジッシ</t>
    </rPh>
    <rPh sb="189" eb="191">
      <t>ヒツヨウ</t>
    </rPh>
    <phoneticPr fontId="4"/>
  </si>
  <si>
    <t>人口減少や使用者の節水努力等による使用料収入の減少や維持管理費の増加はあるものの、資本費の減少により大幅な悪化とはなっていないが、経営の健全性・効率性を表す指標が悪化の傾向にある。
施設の更新等については、地域の将来像を踏まえつつ、ストックマネジメントの知見を活用した施設の統廃合やダウンサイジングによる効率的な更新・管理を実施していく必要がある。
こうした課題に対し、本市では「鳥取市下水道等事業経営戦略」のPDCAサイクルに基づく定期的な見直しを行い、各種目標の達成を通じて、経営の健全化や施設の効率的な管理、機能の維持に取り組んでいる。</t>
    <rPh sb="41" eb="44">
      <t>シホンヒ</t>
    </rPh>
    <rPh sb="45" eb="47">
      <t>ゲンショウ</t>
    </rPh>
    <rPh sb="50" eb="52">
      <t>オオハバ</t>
    </rPh>
    <rPh sb="53" eb="55">
      <t>アッカ</t>
    </rPh>
    <rPh sb="78" eb="80">
      <t>シヒョウ</t>
    </rPh>
    <rPh sb="81" eb="83">
      <t>アッカ</t>
    </rPh>
    <rPh sb="84" eb="86">
      <t>ケイコウ</t>
    </rPh>
    <rPh sb="162" eb="164">
      <t>ジッシ</t>
    </rPh>
    <rPh sb="214" eb="215">
      <t>モト</t>
    </rPh>
    <rPh sb="217" eb="220">
      <t>テイキテキ</t>
    </rPh>
    <rPh sb="221" eb="223">
      <t>ミナオ</t>
    </rPh>
    <rPh sb="225" eb="22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</si>
</sst>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0.24</c:v>
                </c:pt>
                <c:pt idx="1">
                  <c:v>0.1</c:v>
                </c:pt>
                <c:pt idx="2">
                  <c:v>0.16</c:v>
                </c:pt>
                <c:pt idx="3">
                  <c:v>0.15</c:v>
                </c:pt>
                <c:pt idx="4">
                  <c:v>0.21</c:v>
                </c:pt>
              </c:numCache>
            </c:numRef>
          </c:val>
          <c:extLst>
            <c:ext xmlns:c16="http://schemas.microsoft.com/office/drawing/2014/chart" uri="{C3380CC4-5D6E-409C-BE32-E72D297353CC}">
              <c16:uniqueId val="{00000000-0A71-44CC-ABD3-26E5F51AA2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0A71-44CC-ABD3-26E5F51AA2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63.88</c:v>
                </c:pt>
                <c:pt idx="1">
                  <c:v>64.33</c:v>
                </c:pt>
                <c:pt idx="2">
                  <c:v>62.73</c:v>
                </c:pt>
                <c:pt idx="3">
                  <c:v>61.43</c:v>
                </c:pt>
                <c:pt idx="4">
                  <c:v>61.43</c:v>
                </c:pt>
              </c:numCache>
            </c:numRef>
          </c:val>
          <c:extLst>
            <c:ext xmlns:c16="http://schemas.microsoft.com/office/drawing/2014/chart" uri="{C3380CC4-5D6E-409C-BE32-E72D297353CC}">
              <c16:uniqueId val="{00000000-0875-46AC-A70B-A003D76A12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0875-46AC-A70B-A003D76A12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96.86</c:v>
                </c:pt>
                <c:pt idx="1">
                  <c:v>97.21</c:v>
                </c:pt>
                <c:pt idx="2">
                  <c:v>97.2</c:v>
                </c:pt>
                <c:pt idx="3">
                  <c:v>97.15</c:v>
                </c:pt>
                <c:pt idx="4">
                  <c:v>97.36</c:v>
                </c:pt>
              </c:numCache>
            </c:numRef>
          </c:val>
          <c:extLst>
            <c:ext xmlns:c16="http://schemas.microsoft.com/office/drawing/2014/chart" uri="{C3380CC4-5D6E-409C-BE32-E72D297353CC}">
              <c16:uniqueId val="{00000000-7C11-4B87-A0EB-EBCCEFB891C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7C11-4B87-A0EB-EBCCEFB891C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113.14</c:v>
                </c:pt>
                <c:pt idx="1">
                  <c:v>108.68</c:v>
                </c:pt>
                <c:pt idx="2">
                  <c:v>107.03</c:v>
                </c:pt>
                <c:pt idx="3">
                  <c:v>106.88</c:v>
                </c:pt>
                <c:pt idx="4">
                  <c:v>102.81</c:v>
                </c:pt>
              </c:numCache>
            </c:numRef>
          </c:val>
          <c:extLst>
            <c:ext xmlns:c16="http://schemas.microsoft.com/office/drawing/2014/chart" uri="{C3380CC4-5D6E-409C-BE32-E72D297353CC}">
              <c16:uniqueId val="{00000000-79EC-4908-B7FB-8C7FE84804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79EC-4908-B7FB-8C7FE84804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26.34</c:v>
                </c:pt>
                <c:pt idx="1">
                  <c:v>28.62</c:v>
                </c:pt>
                <c:pt idx="2">
                  <c:v>30.94</c:v>
                </c:pt>
                <c:pt idx="3">
                  <c:v>33.31</c:v>
                </c:pt>
                <c:pt idx="4">
                  <c:v>35.44</c:v>
                </c:pt>
              </c:numCache>
            </c:numRef>
          </c:val>
          <c:extLst>
            <c:ext xmlns:c16="http://schemas.microsoft.com/office/drawing/2014/chart" uri="{C3380CC4-5D6E-409C-BE32-E72D297353CC}">
              <c16:uniqueId val="{00000000-99AF-49E9-A5E6-6BBE8DA03D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99AF-49E9-A5E6-6BBE8DA03D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5.96</c:v>
                </c:pt>
                <c:pt idx="1">
                  <c:v>7.1</c:v>
                </c:pt>
                <c:pt idx="2">
                  <c:v>8.5399999999999991</c:v>
                </c:pt>
                <c:pt idx="3">
                  <c:v>9.84</c:v>
                </c:pt>
                <c:pt idx="4">
                  <c:v>11.35</c:v>
                </c:pt>
              </c:numCache>
            </c:numRef>
          </c:val>
          <c:extLst>
            <c:ext xmlns:c16="http://schemas.microsoft.com/office/drawing/2014/chart" uri="{C3380CC4-5D6E-409C-BE32-E72D297353CC}">
              <c16:uniqueId val="{00000000-AEF6-42FE-93C6-8B2923A847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AEF6-42FE-93C6-8B2923A847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95-4A7B-863F-3A167CEE7B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C695-4A7B-863F-3A167CEE7B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107.21</c:v>
                </c:pt>
                <c:pt idx="1">
                  <c:v>113.03</c:v>
                </c:pt>
                <c:pt idx="2">
                  <c:v>116.89</c:v>
                </c:pt>
                <c:pt idx="3">
                  <c:v>115.36</c:v>
                </c:pt>
                <c:pt idx="4">
                  <c:v>112.3</c:v>
                </c:pt>
              </c:numCache>
            </c:numRef>
          </c:val>
          <c:extLst>
            <c:ext xmlns:c16="http://schemas.microsoft.com/office/drawing/2014/chart" uri="{C3380CC4-5D6E-409C-BE32-E72D297353CC}">
              <c16:uniqueId val="{00000000-F6B3-450A-9A89-E570AFBBC9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F6B3-450A-9A89-E570AFBBC9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1376.2</c:v>
                </c:pt>
                <c:pt idx="1">
                  <c:v>1362.26</c:v>
                </c:pt>
                <c:pt idx="2">
                  <c:v>461.23</c:v>
                </c:pt>
                <c:pt idx="3">
                  <c:v>447.86</c:v>
                </c:pt>
                <c:pt idx="4">
                  <c:v>442.34</c:v>
                </c:pt>
              </c:numCache>
            </c:numRef>
          </c:val>
          <c:extLst>
            <c:ext xmlns:c16="http://schemas.microsoft.com/office/drawing/2014/chart" uri="{C3380CC4-5D6E-409C-BE32-E72D297353CC}">
              <c16:uniqueId val="{00000000-D391-4537-8C54-1E29AEE392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D391-4537-8C54-1E29AEE392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134.33000000000001</c:v>
                </c:pt>
                <c:pt idx="1">
                  <c:v>118.91</c:v>
                </c:pt>
                <c:pt idx="2">
                  <c:v>112.19</c:v>
                </c:pt>
                <c:pt idx="3">
                  <c:v>113.6</c:v>
                </c:pt>
                <c:pt idx="4">
                  <c:v>103.93</c:v>
                </c:pt>
              </c:numCache>
            </c:numRef>
          </c:val>
          <c:extLst>
            <c:ext xmlns:c16="http://schemas.microsoft.com/office/drawing/2014/chart" uri="{C3380CC4-5D6E-409C-BE32-E72D297353CC}">
              <c16:uniqueId val="{00000000-2842-40C0-856A-C5A6C3BAFC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2842-40C0-856A-C5A6C3BAFC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126.31</c:v>
                </c:pt>
                <c:pt idx="1">
                  <c:v>140.22</c:v>
                </c:pt>
                <c:pt idx="2">
                  <c:v>148.21</c:v>
                </c:pt>
                <c:pt idx="3">
                  <c:v>146.81</c:v>
                </c:pt>
                <c:pt idx="4">
                  <c:v>160.96</c:v>
                </c:pt>
              </c:numCache>
            </c:numRef>
          </c:val>
          <c:extLst>
            <c:ext xmlns:c16="http://schemas.microsoft.com/office/drawing/2014/chart" uri="{C3380CC4-5D6E-409C-BE32-E72D297353CC}">
              <c16:uniqueId val="{00000000-8ED9-49C0-A69D-32E89C6898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8ED9-49C0-A69D-32E89C6898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9" zoomScaleNormal="100" workbookViewId="0">
      <selection activeCell="BI87" sqref="BI8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Ad</v>
      </c>
      <c r="X8" s="34"/>
      <c r="Y8" s="34"/>
      <c r="Z8" s="34"/>
      <c r="AA8" s="34"/>
      <c r="AB8" s="34"/>
      <c r="AC8" s="34"/>
      <c r="AD8" s="35" t="str">
        <f>データ!$M$6</f>
        <v>非設置</v>
      </c>
      <c r="AE8" s="35"/>
      <c r="AF8" s="35"/>
      <c r="AG8" s="35"/>
      <c r="AH8" s="35"/>
      <c r="AI8" s="35"/>
      <c r="AJ8" s="35"/>
      <c r="AK8" s="3"/>
      <c r="AL8" s="36">
        <f>データ!S6</f>
        <v>181203</v>
      </c>
      <c r="AM8" s="36"/>
      <c r="AN8" s="36"/>
      <c r="AO8" s="36"/>
      <c r="AP8" s="36"/>
      <c r="AQ8" s="36"/>
      <c r="AR8" s="36"/>
      <c r="AS8" s="36"/>
      <c r="AT8" s="37">
        <f>データ!T6</f>
        <v>765.31</v>
      </c>
      <c r="AU8" s="37"/>
      <c r="AV8" s="37"/>
      <c r="AW8" s="37"/>
      <c r="AX8" s="37"/>
      <c r="AY8" s="37"/>
      <c r="AZ8" s="37"/>
      <c r="BA8" s="37"/>
      <c r="BB8" s="37">
        <f>データ!U6</f>
        <v>236.77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54.28</v>
      </c>
      <c r="J10" s="37"/>
      <c r="K10" s="37"/>
      <c r="L10" s="37"/>
      <c r="M10" s="37"/>
      <c r="N10" s="37"/>
      <c r="O10" s="37"/>
      <c r="P10" s="37">
        <f>データ!P6</f>
        <v>74.87</v>
      </c>
      <c r="Q10" s="37"/>
      <c r="R10" s="37"/>
      <c r="S10" s="37"/>
      <c r="T10" s="37"/>
      <c r="U10" s="37"/>
      <c r="V10" s="37"/>
      <c r="W10" s="37">
        <f>データ!Q6</f>
        <v>82.88</v>
      </c>
      <c r="X10" s="37"/>
      <c r="Y10" s="37"/>
      <c r="Z10" s="37"/>
      <c r="AA10" s="37"/>
      <c r="AB10" s="37"/>
      <c r="AC10" s="37"/>
      <c r="AD10" s="36">
        <f>データ!R6</f>
        <v>2767</v>
      </c>
      <c r="AE10" s="36"/>
      <c r="AF10" s="36"/>
      <c r="AG10" s="36"/>
      <c r="AH10" s="36"/>
      <c r="AI10" s="36"/>
      <c r="AJ10" s="36"/>
      <c r="AK10" s="2"/>
      <c r="AL10" s="36">
        <f>データ!V6</f>
        <v>134862</v>
      </c>
      <c r="AM10" s="36"/>
      <c r="AN10" s="36"/>
      <c r="AO10" s="36"/>
      <c r="AP10" s="36"/>
      <c r="AQ10" s="36"/>
      <c r="AR10" s="36"/>
      <c r="AS10" s="36"/>
      <c r="AT10" s="37">
        <f>データ!W6</f>
        <v>31.3</v>
      </c>
      <c r="AU10" s="37"/>
      <c r="AV10" s="37"/>
      <c r="AW10" s="37"/>
      <c r="AX10" s="37"/>
      <c r="AY10" s="37"/>
      <c r="AZ10" s="37"/>
      <c r="BA10" s="37"/>
      <c r="BB10" s="37">
        <f>データ!X6</f>
        <v>4308.6899999999996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8jPnwAsRx8raxxK2tZPf7qhuHgkK9QWa9qGtVybhvGOcEgldI0RyJ5NzpiRP2s/gy/MB1E/zMNvO+K5RdYoLg==" saltValue="W2OqOX1YKsBZo3sQYhhA4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312011</v>
      </c>
      <c r="D6" s="19">
        <f t="shared" si="3"/>
        <v>46</v>
      </c>
      <c r="E6" s="19">
        <f t="shared" si="3"/>
        <v>17</v>
      </c>
      <c r="F6" s="19">
        <f t="shared" si="3"/>
        <v>1</v>
      </c>
      <c r="G6" s="19">
        <f t="shared" si="3"/>
        <v>0</v>
      </c>
      <c r="H6" s="19" t="str">
        <f t="shared" si="3"/>
        <v>鳥取県　鳥取市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54.28</v>
      </c>
      <c r="P6" s="20">
        <f t="shared" si="3"/>
        <v>74.87</v>
      </c>
      <c r="Q6" s="20">
        <f t="shared" si="3"/>
        <v>82.88</v>
      </c>
      <c r="R6" s="20">
        <f t="shared" si="3"/>
        <v>2767</v>
      </c>
      <c r="S6" s="20">
        <f t="shared" si="3"/>
        <v>181203</v>
      </c>
      <c r="T6" s="20">
        <f t="shared" si="3"/>
        <v>765.31</v>
      </c>
      <c r="U6" s="20">
        <f t="shared" si="3"/>
        <v>236.77</v>
      </c>
      <c r="V6" s="20">
        <f t="shared" si="3"/>
        <v>134862</v>
      </c>
      <c r="W6" s="20">
        <f t="shared" si="3"/>
        <v>31.3</v>
      </c>
      <c r="X6" s="20">
        <f t="shared" si="3"/>
        <v>4308.6899999999996</v>
      </c>
      <c r="Y6" s="21">
        <f>IF(Y7="",NA(),Y7)</f>
        <v>113.14</v>
      </c>
      <c r="Z6" s="21">
        <f t="shared" ref="Z6:AH6" si="4">IF(Z7="",NA(),Z7)</f>
        <v>108.68</v>
      </c>
      <c r="AA6" s="21">
        <f t="shared" si="4"/>
        <v>107.03</v>
      </c>
      <c r="AB6" s="21">
        <f t="shared" si="4"/>
        <v>106.88</v>
      </c>
      <c r="AC6" s="21">
        <f t="shared" si="4"/>
        <v>102.81</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107.21</v>
      </c>
      <c r="AV6" s="21">
        <f t="shared" ref="AV6:BD6" si="6">IF(AV7="",NA(),AV7)</f>
        <v>113.03</v>
      </c>
      <c r="AW6" s="21">
        <f t="shared" si="6"/>
        <v>116.89</v>
      </c>
      <c r="AX6" s="21">
        <f t="shared" si="6"/>
        <v>115.36</v>
      </c>
      <c r="AY6" s="21">
        <f t="shared" si="6"/>
        <v>112.3</v>
      </c>
      <c r="AZ6" s="21">
        <f t="shared" si="6"/>
        <v>61.57</v>
      </c>
      <c r="BA6" s="21">
        <f t="shared" si="6"/>
        <v>60.82</v>
      </c>
      <c r="BB6" s="21">
        <f t="shared" si="6"/>
        <v>63.48</v>
      </c>
      <c r="BC6" s="21">
        <f t="shared" si="6"/>
        <v>65.510000000000005</v>
      </c>
      <c r="BD6" s="21">
        <f t="shared" si="6"/>
        <v>72.78</v>
      </c>
      <c r="BE6" s="20" t="str">
        <f>IF(BE7="","",IF(BE7="-","【-】","【"&amp;SUBSTITUTE(TEXT(BE7,"#,##0.00"),"-","△")&amp;"】"))</f>
        <v>【78.43】</v>
      </c>
      <c r="BF6" s="21">
        <f>IF(BF7="",NA(),BF7)</f>
        <v>1376.2</v>
      </c>
      <c r="BG6" s="21">
        <f t="shared" ref="BG6:BO6" si="7">IF(BG7="",NA(),BG7)</f>
        <v>1362.26</v>
      </c>
      <c r="BH6" s="21">
        <f t="shared" si="7"/>
        <v>461.23</v>
      </c>
      <c r="BI6" s="21">
        <f t="shared" si="7"/>
        <v>447.86</v>
      </c>
      <c r="BJ6" s="21">
        <f t="shared" si="7"/>
        <v>442.34</v>
      </c>
      <c r="BK6" s="21">
        <f t="shared" si="7"/>
        <v>867.39</v>
      </c>
      <c r="BL6" s="21">
        <f t="shared" si="7"/>
        <v>920.83</v>
      </c>
      <c r="BM6" s="21">
        <f t="shared" si="7"/>
        <v>874.02</v>
      </c>
      <c r="BN6" s="21">
        <f t="shared" si="7"/>
        <v>827.43</v>
      </c>
      <c r="BO6" s="21">
        <f t="shared" si="7"/>
        <v>790.32</v>
      </c>
      <c r="BP6" s="20" t="str">
        <f>IF(BP7="","",IF(BP7="-","【-】","【"&amp;SUBSTITUTE(TEXT(BP7,"#,##0.00"),"-","△")&amp;"】"))</f>
        <v>【630.82】</v>
      </c>
      <c r="BQ6" s="21">
        <f>IF(BQ7="",NA(),BQ7)</f>
        <v>134.33000000000001</v>
      </c>
      <c r="BR6" s="21">
        <f t="shared" ref="BR6:BZ6" si="8">IF(BR7="",NA(),BR7)</f>
        <v>118.91</v>
      </c>
      <c r="BS6" s="21">
        <f t="shared" si="8"/>
        <v>112.19</v>
      </c>
      <c r="BT6" s="21">
        <f t="shared" si="8"/>
        <v>113.6</v>
      </c>
      <c r="BU6" s="21">
        <f t="shared" si="8"/>
        <v>103.93</v>
      </c>
      <c r="BV6" s="21">
        <f t="shared" si="8"/>
        <v>100.91</v>
      </c>
      <c r="BW6" s="21">
        <f t="shared" si="8"/>
        <v>99.82</v>
      </c>
      <c r="BX6" s="21">
        <f t="shared" si="8"/>
        <v>100.32</v>
      </c>
      <c r="BY6" s="21">
        <f t="shared" si="8"/>
        <v>99.71</v>
      </c>
      <c r="BZ6" s="21">
        <f t="shared" si="8"/>
        <v>98.7</v>
      </c>
      <c r="CA6" s="20" t="str">
        <f>IF(CA7="","",IF(CA7="-","【-】","【"&amp;SUBSTITUTE(TEXT(CA7,"#,##0.00"),"-","△")&amp;"】"))</f>
        <v>【97.81】</v>
      </c>
      <c r="CB6" s="21">
        <f>IF(CB7="",NA(),CB7)</f>
        <v>126.31</v>
      </c>
      <c r="CC6" s="21">
        <f t="shared" ref="CC6:CK6" si="9">IF(CC7="",NA(),CC7)</f>
        <v>140.22</v>
      </c>
      <c r="CD6" s="21">
        <f t="shared" si="9"/>
        <v>148.21</v>
      </c>
      <c r="CE6" s="21">
        <f t="shared" si="9"/>
        <v>146.81</v>
      </c>
      <c r="CF6" s="21">
        <f t="shared" si="9"/>
        <v>160.96</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63.88</v>
      </c>
      <c r="CN6" s="21">
        <f t="shared" ref="CN6:CV6" si="10">IF(CN7="",NA(),CN7)</f>
        <v>64.33</v>
      </c>
      <c r="CO6" s="21">
        <f t="shared" si="10"/>
        <v>62.73</v>
      </c>
      <c r="CP6" s="21">
        <f t="shared" si="10"/>
        <v>61.43</v>
      </c>
      <c r="CQ6" s="21">
        <f t="shared" si="10"/>
        <v>61.43</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96.86</v>
      </c>
      <c r="CY6" s="21">
        <f t="shared" ref="CY6:DG6" si="11">IF(CY7="",NA(),CY7)</f>
        <v>97.21</v>
      </c>
      <c r="CZ6" s="21">
        <f t="shared" si="11"/>
        <v>97.2</v>
      </c>
      <c r="DA6" s="21">
        <f t="shared" si="11"/>
        <v>97.15</v>
      </c>
      <c r="DB6" s="21">
        <f t="shared" si="11"/>
        <v>97.36</v>
      </c>
      <c r="DC6" s="21">
        <f t="shared" si="11"/>
        <v>94.06</v>
      </c>
      <c r="DD6" s="21">
        <f t="shared" si="11"/>
        <v>94.41</v>
      </c>
      <c r="DE6" s="21">
        <f t="shared" si="11"/>
        <v>94.43</v>
      </c>
      <c r="DF6" s="21">
        <f t="shared" si="11"/>
        <v>94.58</v>
      </c>
      <c r="DG6" s="21">
        <f t="shared" si="11"/>
        <v>94.69</v>
      </c>
      <c r="DH6" s="20" t="str">
        <f>IF(DH7="","",IF(DH7="-","【-】","【"&amp;SUBSTITUTE(TEXT(DH7,"#,##0.00"),"-","△")&amp;"】"))</f>
        <v>【95.91】</v>
      </c>
      <c r="DI6" s="21">
        <f>IF(DI7="",NA(),DI7)</f>
        <v>26.34</v>
      </c>
      <c r="DJ6" s="21">
        <f t="shared" ref="DJ6:DR6" si="12">IF(DJ7="",NA(),DJ7)</f>
        <v>28.62</v>
      </c>
      <c r="DK6" s="21">
        <f t="shared" si="12"/>
        <v>30.94</v>
      </c>
      <c r="DL6" s="21">
        <f t="shared" si="12"/>
        <v>33.31</v>
      </c>
      <c r="DM6" s="21">
        <f t="shared" si="12"/>
        <v>35.44</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5.96</v>
      </c>
      <c r="DU6" s="21">
        <f t="shared" ref="DU6:EC6" si="13">IF(DU7="",NA(),DU7)</f>
        <v>7.1</v>
      </c>
      <c r="DV6" s="21">
        <f t="shared" si="13"/>
        <v>8.5399999999999991</v>
      </c>
      <c r="DW6" s="21">
        <f t="shared" si="13"/>
        <v>9.84</v>
      </c>
      <c r="DX6" s="21">
        <f t="shared" si="13"/>
        <v>11.35</v>
      </c>
      <c r="DY6" s="21">
        <f t="shared" si="13"/>
        <v>5.1100000000000003</v>
      </c>
      <c r="DZ6" s="21">
        <f t="shared" si="13"/>
        <v>5.18</v>
      </c>
      <c r="EA6" s="21">
        <f t="shared" si="13"/>
        <v>6.01</v>
      </c>
      <c r="EB6" s="21">
        <f t="shared" si="13"/>
        <v>6.84</v>
      </c>
      <c r="EC6" s="21">
        <f t="shared" si="13"/>
        <v>7.69</v>
      </c>
      <c r="ED6" s="20" t="str">
        <f>IF(ED7="","",IF(ED7="-","【-】","【"&amp;SUBSTITUTE(TEXT(ED7,"#,##0.00"),"-","△")&amp;"】"))</f>
        <v>【8.68】</v>
      </c>
      <c r="EE6" s="21">
        <f>IF(EE7="",NA(),EE7)</f>
        <v>0.24</v>
      </c>
      <c r="EF6" s="21">
        <f t="shared" ref="EF6:EN6" si="14">IF(EF7="",NA(),EF7)</f>
        <v>0.1</v>
      </c>
      <c r="EG6" s="21">
        <f t="shared" si="14"/>
        <v>0.16</v>
      </c>
      <c r="EH6" s="21">
        <f t="shared" si="14"/>
        <v>0.15</v>
      </c>
      <c r="EI6" s="21">
        <f t="shared" si="14"/>
        <v>0.21</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312011</v>
      </c>
      <c r="D7" s="23">
        <v>46</v>
      </c>
      <c r="E7" s="23">
        <v>17</v>
      </c>
      <c r="F7" s="23">
        <v>1</v>
      </c>
      <c r="G7" s="23">
        <v>0</v>
      </c>
      <c r="H7" s="23" t="s">
        <v>95</v>
      </c>
      <c r="I7" s="23" t="s">
        <v>96</v>
      </c>
      <c r="J7" s="23" t="s">
        <v>97</v>
      </c>
      <c r="K7" s="23" t="s">
        <v>98</v>
      </c>
      <c r="L7" s="23" t="s">
        <v>99</v>
      </c>
      <c r="M7" s="23" t="s">
        <v>100</v>
      </c>
      <c r="N7" s="24" t="s">
        <v>101</v>
      </c>
      <c r="O7" s="24">
        <v>54.28</v>
      </c>
      <c r="P7" s="24">
        <v>74.87</v>
      </c>
      <c r="Q7" s="24">
        <v>82.88</v>
      </c>
      <c r="R7" s="24">
        <v>2767</v>
      </c>
      <c r="S7" s="24">
        <v>181203</v>
      </c>
      <c r="T7" s="24">
        <v>765.31</v>
      </c>
      <c r="U7" s="24">
        <v>236.77</v>
      </c>
      <c r="V7" s="24">
        <v>134862</v>
      </c>
      <c r="W7" s="24">
        <v>31.3</v>
      </c>
      <c r="X7" s="24">
        <v>4308.6899999999996</v>
      </c>
      <c r="Y7" s="24">
        <v>113.14</v>
      </c>
      <c r="Z7" s="24">
        <v>108.68</v>
      </c>
      <c r="AA7" s="24">
        <v>107.03</v>
      </c>
      <c r="AB7" s="24">
        <v>106.88</v>
      </c>
      <c r="AC7" s="24">
        <v>102.81</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107.21</v>
      </c>
      <c r="AV7" s="24">
        <v>113.03</v>
      </c>
      <c r="AW7" s="24">
        <v>116.89</v>
      </c>
      <c r="AX7" s="24">
        <v>115.36</v>
      </c>
      <c r="AY7" s="24">
        <v>112.3</v>
      </c>
      <c r="AZ7" s="24">
        <v>61.57</v>
      </c>
      <c r="BA7" s="24">
        <v>60.82</v>
      </c>
      <c r="BB7" s="24">
        <v>63.48</v>
      </c>
      <c r="BC7" s="24">
        <v>65.510000000000005</v>
      </c>
      <c r="BD7" s="24">
        <v>72.78</v>
      </c>
      <c r="BE7" s="24">
        <v>78.430000000000007</v>
      </c>
      <c r="BF7" s="24">
        <v>1376.2</v>
      </c>
      <c r="BG7" s="24">
        <v>1362.26</v>
      </c>
      <c r="BH7" s="24">
        <v>461.23</v>
      </c>
      <c r="BI7" s="24">
        <v>447.86</v>
      </c>
      <c r="BJ7" s="24">
        <v>442.34</v>
      </c>
      <c r="BK7" s="24">
        <v>867.39</v>
      </c>
      <c r="BL7" s="24">
        <v>920.83</v>
      </c>
      <c r="BM7" s="24">
        <v>874.02</v>
      </c>
      <c r="BN7" s="24">
        <v>827.43</v>
      </c>
      <c r="BO7" s="24">
        <v>790.32</v>
      </c>
      <c r="BP7" s="24">
        <v>630.82000000000005</v>
      </c>
      <c r="BQ7" s="24">
        <v>134.33000000000001</v>
      </c>
      <c r="BR7" s="24">
        <v>118.91</v>
      </c>
      <c r="BS7" s="24">
        <v>112.19</v>
      </c>
      <c r="BT7" s="24">
        <v>113.6</v>
      </c>
      <c r="BU7" s="24">
        <v>103.93</v>
      </c>
      <c r="BV7" s="24">
        <v>100.91</v>
      </c>
      <c r="BW7" s="24">
        <v>99.82</v>
      </c>
      <c r="BX7" s="24">
        <v>100.32</v>
      </c>
      <c r="BY7" s="24">
        <v>99.71</v>
      </c>
      <c r="BZ7" s="24">
        <v>98.7</v>
      </c>
      <c r="CA7" s="24">
        <v>97.81</v>
      </c>
      <c r="CB7" s="24">
        <v>126.31</v>
      </c>
      <c r="CC7" s="24">
        <v>140.22</v>
      </c>
      <c r="CD7" s="24">
        <v>148.21</v>
      </c>
      <c r="CE7" s="24">
        <v>146.81</v>
      </c>
      <c r="CF7" s="24">
        <v>160.96</v>
      </c>
      <c r="CG7" s="24">
        <v>158.04</v>
      </c>
      <c r="CH7" s="24">
        <v>156.77000000000001</v>
      </c>
      <c r="CI7" s="24">
        <v>157.63999999999999</v>
      </c>
      <c r="CJ7" s="24">
        <v>159.59</v>
      </c>
      <c r="CK7" s="24">
        <v>160.65</v>
      </c>
      <c r="CL7" s="24">
        <v>138.75</v>
      </c>
      <c r="CM7" s="24">
        <v>63.88</v>
      </c>
      <c r="CN7" s="24">
        <v>64.33</v>
      </c>
      <c r="CO7" s="24">
        <v>62.73</v>
      </c>
      <c r="CP7" s="24">
        <v>61.43</v>
      </c>
      <c r="CQ7" s="24">
        <v>61.43</v>
      </c>
      <c r="CR7" s="24">
        <v>66.78</v>
      </c>
      <c r="CS7" s="24">
        <v>67</v>
      </c>
      <c r="CT7" s="24">
        <v>66.650000000000006</v>
      </c>
      <c r="CU7" s="24">
        <v>64.45</v>
      </c>
      <c r="CV7" s="24">
        <v>65.11</v>
      </c>
      <c r="CW7" s="24">
        <v>58.94</v>
      </c>
      <c r="CX7" s="24">
        <v>96.86</v>
      </c>
      <c r="CY7" s="24">
        <v>97.21</v>
      </c>
      <c r="CZ7" s="24">
        <v>97.2</v>
      </c>
      <c r="DA7" s="24">
        <v>97.15</v>
      </c>
      <c r="DB7" s="24">
        <v>97.36</v>
      </c>
      <c r="DC7" s="24">
        <v>94.06</v>
      </c>
      <c r="DD7" s="24">
        <v>94.41</v>
      </c>
      <c r="DE7" s="24">
        <v>94.43</v>
      </c>
      <c r="DF7" s="24">
        <v>94.58</v>
      </c>
      <c r="DG7" s="24">
        <v>94.69</v>
      </c>
      <c r="DH7" s="24">
        <v>95.91</v>
      </c>
      <c r="DI7" s="24">
        <v>26.34</v>
      </c>
      <c r="DJ7" s="24">
        <v>28.62</v>
      </c>
      <c r="DK7" s="24">
        <v>30.94</v>
      </c>
      <c r="DL7" s="24">
        <v>33.31</v>
      </c>
      <c r="DM7" s="24">
        <v>35.44</v>
      </c>
      <c r="DN7" s="24">
        <v>34.33</v>
      </c>
      <c r="DO7" s="24">
        <v>34.15</v>
      </c>
      <c r="DP7" s="24">
        <v>35.53</v>
      </c>
      <c r="DQ7" s="24">
        <v>37.51</v>
      </c>
      <c r="DR7" s="24">
        <v>38.869999999999997</v>
      </c>
      <c r="DS7" s="24">
        <v>41.09</v>
      </c>
      <c r="DT7" s="24">
        <v>5.96</v>
      </c>
      <c r="DU7" s="24">
        <v>7.1</v>
      </c>
      <c r="DV7" s="24">
        <v>8.5399999999999991</v>
      </c>
      <c r="DW7" s="24">
        <v>9.84</v>
      </c>
      <c r="DX7" s="24">
        <v>11.35</v>
      </c>
      <c r="DY7" s="24">
        <v>5.1100000000000003</v>
      </c>
      <c r="DZ7" s="24">
        <v>5.18</v>
      </c>
      <c r="EA7" s="24">
        <v>6.01</v>
      </c>
      <c r="EB7" s="24">
        <v>6.84</v>
      </c>
      <c r="EC7" s="24">
        <v>7.69</v>
      </c>
      <c r="ED7" s="24">
        <v>8.68</v>
      </c>
      <c r="EE7" s="24">
        <v>0.24</v>
      </c>
      <c r="EF7" s="24">
        <v>0.1</v>
      </c>
      <c r="EG7" s="24">
        <v>0.16</v>
      </c>
      <c r="EH7" s="24">
        <v>0.15</v>
      </c>
      <c r="EI7" s="24">
        <v>0.21</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尾崎　仁恵</cp:lastModifiedBy>
  <cp:lastPrinted>2025-01-28T06:50:45Z</cp:lastPrinted>
  <dcterms:created xsi:type="dcterms:W3CDTF">2025-01-24T07:05:14Z</dcterms:created>
  <dcterms:modified xsi:type="dcterms:W3CDTF">2025-01-28T06:51:18Z</dcterms:modified>
  <cp:category/>
</cp:coreProperties>
</file>