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0003051\Desktop\"/>
    </mc:Choice>
  </mc:AlternateContent>
  <xr:revisionPtr revIDLastSave="0" documentId="8_{47F5728A-6343-4A25-BF70-B54CAEE19E83}" xr6:coauthVersionLast="47" xr6:coauthVersionMax="47" xr10:uidLastSave="{00000000-0000-0000-0000-000000000000}"/>
  <workbookProtection workbookAlgorithmName="SHA-512" workbookHashValue="tc3DKOXuC6n13zg/FKLwpWhjIhAi/rcttKg2AijeIbDFkcWiT/0FHzUVtve+rCpMrXDSd/a+I1MOHvt+L9axPg==" workbookSaltValue="hF/Dy1v9E3Cgy9lg8ZT5Rw==" workbookSpinCount="100000" lockStructure="1"/>
  <bookViews>
    <workbookView xWindow="0" yWindow="288"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L10" i="4"/>
  <c r="I10"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<sst xmlns="http://schemas.openxmlformats.org/spreadsheetml/2006/main" count="231" uniqueCount="116">
  <si>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</si>
  <si>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</si>
  <si>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</si>
  <si>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</si>
  <si>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</si>
  <si>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</si>
  <si>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</si>
  <si>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</si>
  <si>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</si>
  <si>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</si>
  <si>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</si>
  <si>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</si>
  <si>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</si>
  <si>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</si>
  <si>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</si>
  <si>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</si>
  <si>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</si>
  <si>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</si>
  <si>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</si>
  <si>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</si>
  <si>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</si>
  <si>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</si>
  <si>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</si>
  <si>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</si>
  <si>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</si>
  <si>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</si>
  <si>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</si>
  <si>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</si>
  <si>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</si>
  <si>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</si>
  <si>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</si>
  <si>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</si>
  <si>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</si>
  <si>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</si>
  <si>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</si>
  <si>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</si>
  <si>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</si>
  <si>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</si>
  <si>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</si>
  <si>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</si>
  <si>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</si>
  <si>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</si>
  <si>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</si>
  <si>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</si>
  <si>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</si>
  <si>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</si>
  <si>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</si>
  <si>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</si>
  <si>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</si>
  <si>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</si>
  <si>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</si>
  <si>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</si>
  <si>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</si>
  <si>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</si>
  <si>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</si>
  <si>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</si>
  <si>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</si>
  <si>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</si>
  <si>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</si>
  <si>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</si>
  <si>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</si>
  <si>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</si>
  <si>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</si>
  <si>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</si>
  <si>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</si>
  <si>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</si>
  <si>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</si>
  <si>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</si>
  <si>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</si>
  <si>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</si>
  <si>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</si>
  <si>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</si>
  <si>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</si>
  <si>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</si>
  <si>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</si>
  <si>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</si>
  <si>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</si>
  <si>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</si>
  <si>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</si>
  <si>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</si>
  <si>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</si>
  <si>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</si>
  <si>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</si>
  <si>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</si>
  <si>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</si>
  <si>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</si>
  <si>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</si>
  <si>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</si>
  <si>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</si>
  <si>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</si>
  <si>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</si>
  <si>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</si>
  <si>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</si>
  <si>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</si>
  <si>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</si>
  <si>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</si>
  <si>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</si>
  <si>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</si>
  <si>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</si>
  <si>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</si>
  <si>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</si>
  <si>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</si>
  <si>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</si>
  <si>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</si>
  <si>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</si>
  <si>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</si>
  <si>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</si>
  <si>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</si>
  <si>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</si>
  <si>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</si>
  <si>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</si>
  <si>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</si>
  <si>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</si>
  <si>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①経常収支比率は、目安となる100％を超え、また、②累積欠損金も発生していないことから、両比率とも良好な値を示している。
③流動比率は、目安となる100％の水準を下回っているものの、使用料収入や一般会計からの繰入等により支払い能力は確保されている。
④企業債残高対事業規模比率は、既存の企業債の償還に伴い低下傾向にある。
⑤経費回収率は、減少傾向にあるものの、100％以上の水準を維持していることから、本事業における使用料は適正な水準と言える。
⑥有収水量の減少に対し、汚水処理費が増加したことにより、汚水処理原価は上がった。年々、上がっており、今後も同様の傾向が見込まれるため、汚水処理経費抑制の取組みが必要である。
⑦施設利用率は、類似団体の平均値と比較すると高い準水準となっているが、減少傾向にある。これは下水道需要に対し供給側の処理場能力が大きいのが要因で、人口減少が進む中では今後も低下が避けられない。このため、下水道等事業経営戦略と最適整備構想の知見を活用して、施設の統廃合や縮小を進め効率化を図る必要がある。
⑧水洗化率は、類似団体や全国の平均値より高い水準で推移しており良好な値と言える。</t>
    <rPh sb="5" eb="7">
      <t>ヒリツ</t>
    </rPh>
    <rPh sb="9" eb="11">
      <t>メヤス</t>
    </rPh>
    <rPh sb="63" eb="67">
      <t>リュウドウヒリツ</t>
    </rPh>
    <rPh sb="154" eb="156">
      <t>テイカ</t>
    </rPh>
    <rPh sb="156" eb="158">
      <t>ケイコウ</t>
    </rPh>
    <rPh sb="172" eb="174">
      <t>ゲンショウ</t>
    </rPh>
    <rPh sb="174" eb="176">
      <t>ケイコウ</t>
    </rPh>
    <rPh sb="187" eb="189">
      <t>イジョウ</t>
    </rPh>
    <rPh sb="233" eb="235">
      <t>ゲンショウ</t>
    </rPh>
    <rPh sb="236" eb="237">
      <t>タイ</t>
    </rPh>
    <rPh sb="262" eb="263">
      <t>ア</t>
    </rPh>
    <rPh sb="267" eb="269">
      <t>ネンネン</t>
    </rPh>
    <rPh sb="270" eb="271">
      <t>ア</t>
    </rPh>
    <rPh sb="277" eb="279">
      <t>コンゴ</t>
    </rPh>
    <rPh sb="280" eb="282">
      <t>ドウヨウ</t>
    </rPh>
    <rPh sb="283" eb="285">
      <t>ケイコウ</t>
    </rPh>
    <rPh sb="286" eb="288">
      <t>ミコ</t>
    </rPh>
    <rPh sb="294" eb="298">
      <t>オスイショリ</t>
    </rPh>
    <rPh sb="298" eb="300">
      <t>ケイヒ</t>
    </rPh>
    <rPh sb="337" eb="338">
      <t>タカ</t>
    </rPh>
    <phoneticPr fontId="4"/>
  </si>
  <si>
    <t>①有形固定資産減価償却率は、類似団体等の平均値と比べて高い水準で推移しており、本事業は、比較的老朽化の進行度合いが高いと言える。
②③供用開始が平成6年度であり、法定耐用年数を超える管渠はない。</t>
    <rPh sb="1" eb="3">
      <t>ユウケイ</t>
    </rPh>
    <rPh sb="3" eb="7">
      <t>コテイシサン</t>
    </rPh>
    <rPh sb="39" eb="42">
      <t>ホンジギョウ</t>
    </rPh>
    <rPh sb="44" eb="46">
      <t>ヒカク</t>
    </rPh>
    <rPh sb="46" eb="47">
      <t>テキ</t>
    </rPh>
    <rPh sb="47" eb="49">
      <t>ロウキュウ</t>
    </rPh>
    <rPh sb="68" eb="70">
      <t>キョウヨウ</t>
    </rPh>
    <rPh sb="70" eb="72">
      <t>カイシ</t>
    </rPh>
    <rPh sb="73" eb="75">
      <t>ヘイセイ</t>
    </rPh>
    <rPh sb="76" eb="78">
      <t>ネンド</t>
    </rPh>
    <rPh sb="82" eb="84">
      <t>ホウテイ</t>
    </rPh>
    <rPh sb="84" eb="86">
      <t>タイヨウ</t>
    </rPh>
    <rPh sb="86" eb="88">
      <t>ネンスウ</t>
    </rPh>
    <rPh sb="89" eb="90">
      <t>コ</t>
    </rPh>
    <rPh sb="92" eb="94">
      <t>カンキョ</t>
    </rPh>
    <phoneticPr fontId="4"/>
  </si>
  <si>
    <t>経営の健全性・効率性を表す指標は、概ね良好であるが、本事業は、一般会計からの繰入が前提となっている事業である。
施設の老朽化は、深刻な状況ではないが、更新時期の到来に際しては、他の事業と同様、地域の将来像と投資需要を適切に把握し、施設の統廃合やダウンサイジングといった効率的な施設管理に取組むこと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</si>
</sst>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D7-48D9-A897-7DEA29ED7E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9BD7-48D9-A897-7DEA29ED7E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7.55</c:v>
                </c:pt>
                <c:pt idx="1">
                  <c:v>47.79</c:v>
                </c:pt>
                <c:pt idx="2">
                  <c:v>48.67</c:v>
                </c:pt>
                <c:pt idx="3">
                  <c:v>44.25</c:v>
                </c:pt>
                <c:pt idx="4">
                  <c:v>44.25</c:v>
                </c:pt>
              </c:numCache>
            </c:numRef>
          </c:val>
          <c:extLst>
            <c:ext xmlns:c16="http://schemas.microsoft.com/office/drawing/2014/chart" uri="{C3380CC4-5D6E-409C-BE32-E72D297353CC}">
              <c16:uniqueId val="{00000000-3C83-4886-8EE6-158449ED92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3C83-4886-8EE6-158449ED92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96.87</c:v>
                </c:pt>
                <c:pt idx="1">
                  <c:v>96.64</c:v>
                </c:pt>
                <c:pt idx="2">
                  <c:v>96.86</c:v>
                </c:pt>
                <c:pt idx="3">
                  <c:v>96.84</c:v>
                </c:pt>
                <c:pt idx="4">
                  <c:v>97.47</c:v>
                </c:pt>
              </c:numCache>
            </c:numRef>
          </c:val>
          <c:extLst>
            <c:ext xmlns:c16="http://schemas.microsoft.com/office/drawing/2014/chart" uri="{C3380CC4-5D6E-409C-BE32-E72D297353CC}">
              <c16:uniqueId val="{00000000-830C-4E15-9577-F06A1A3782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830C-4E15-9577-F06A1A3782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127.51</c:v>
                </c:pt>
                <c:pt idx="1">
                  <c:v>130.07</c:v>
                </c:pt>
                <c:pt idx="2">
                  <c:v>130.41</c:v>
                </c:pt>
                <c:pt idx="3">
                  <c:v>126.04</c:v>
                </c:pt>
                <c:pt idx="4">
                  <c:v>122.7</c:v>
                </c:pt>
              </c:numCache>
            </c:numRef>
          </c:val>
          <c:extLst>
            <c:ext xmlns:c16="http://schemas.microsoft.com/office/drawing/2014/chart" uri="{C3380CC4-5D6E-409C-BE32-E72D297353CC}">
              <c16:uniqueId val="{00000000-4767-419D-8597-AA4F9323C7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99.33</c:v>
                </c:pt>
                <c:pt idx="1">
                  <c:v>101.18</c:v>
                </c:pt>
                <c:pt idx="2">
                  <c:v>99.89</c:v>
                </c:pt>
                <c:pt idx="3">
                  <c:v>104.12</c:v>
                </c:pt>
                <c:pt idx="4">
                  <c:v>105.98</c:v>
                </c:pt>
              </c:numCache>
            </c:numRef>
          </c:val>
          <c:smooth val="0"/>
          <c:extLst>
            <c:ext xmlns:c16="http://schemas.microsoft.com/office/drawing/2014/chart" uri="{C3380CC4-5D6E-409C-BE32-E72D297353CC}">
              <c16:uniqueId val="{00000001-4767-419D-8597-AA4F9323C7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26.2</c:v>
                </c:pt>
                <c:pt idx="1">
                  <c:v>28.82</c:v>
                </c:pt>
                <c:pt idx="2">
                  <c:v>31.44</c:v>
                </c:pt>
                <c:pt idx="3">
                  <c:v>34.049999999999997</c:v>
                </c:pt>
                <c:pt idx="4">
                  <c:v>36.65</c:v>
                </c:pt>
              </c:numCache>
            </c:numRef>
          </c:val>
          <c:extLst>
            <c:ext xmlns:c16="http://schemas.microsoft.com/office/drawing/2014/chart" uri="{C3380CC4-5D6E-409C-BE32-E72D297353CC}">
              <c16:uniqueId val="{00000000-1F4D-4244-9C6C-C7368F8936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28.97</c:v>
                </c:pt>
                <c:pt idx="1">
                  <c:v>20.14</c:v>
                </c:pt>
                <c:pt idx="2">
                  <c:v>23.17</c:v>
                </c:pt>
                <c:pt idx="3">
                  <c:v>25.29</c:v>
                </c:pt>
                <c:pt idx="4">
                  <c:v>28.31</c:v>
                </c:pt>
              </c:numCache>
            </c:numRef>
          </c:val>
          <c:smooth val="0"/>
          <c:extLst>
            <c:ext xmlns:c16="http://schemas.microsoft.com/office/drawing/2014/chart" uri="{C3380CC4-5D6E-409C-BE32-E72D297353CC}">
              <c16:uniqueId val="{00000001-1F4D-4244-9C6C-C7368F8936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7A-4A19-AB2E-3711C3EBDD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7A-4A19-AB2E-3711C3EBDD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70-4C6F-851F-69AEBD2985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210</c:v>
                </c:pt>
                <c:pt idx="1">
                  <c:v>140.63</c:v>
                </c:pt>
                <c:pt idx="2">
                  <c:v>163.84</c:v>
                </c:pt>
                <c:pt idx="3">
                  <c:v>176.46</c:v>
                </c:pt>
                <c:pt idx="4">
                  <c:v>181.51</c:v>
                </c:pt>
              </c:numCache>
            </c:numRef>
          </c:val>
          <c:smooth val="0"/>
          <c:extLst>
            <c:ext xmlns:c16="http://schemas.microsoft.com/office/drawing/2014/chart" uri="{C3380CC4-5D6E-409C-BE32-E72D297353CC}">
              <c16:uniqueId val="{00000001-6970-4C6F-851F-69AEBD2985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79.760000000000005</c:v>
                </c:pt>
                <c:pt idx="1">
                  <c:v>71.66</c:v>
                </c:pt>
                <c:pt idx="2">
                  <c:v>64.72</c:v>
                </c:pt>
                <c:pt idx="3">
                  <c:v>53.47</c:v>
                </c:pt>
                <c:pt idx="4">
                  <c:v>86.17</c:v>
                </c:pt>
              </c:numCache>
            </c:numRef>
          </c:val>
          <c:extLst>
            <c:ext xmlns:c16="http://schemas.microsoft.com/office/drawing/2014/chart" uri="{C3380CC4-5D6E-409C-BE32-E72D297353CC}">
              <c16:uniqueId val="{00000000-722E-46CF-943E-3FFC388544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62.55</c:v>
                </c:pt>
                <c:pt idx="1">
                  <c:v>56.53</c:v>
                </c:pt>
                <c:pt idx="2">
                  <c:v>59.66</c:v>
                </c:pt>
                <c:pt idx="3">
                  <c:v>61.64</c:v>
                </c:pt>
                <c:pt idx="4">
                  <c:v>69.819999999999993</c:v>
                </c:pt>
              </c:numCache>
            </c:numRef>
          </c:val>
          <c:smooth val="0"/>
          <c:extLst>
            <c:ext xmlns:c16="http://schemas.microsoft.com/office/drawing/2014/chart" uri="{C3380CC4-5D6E-409C-BE32-E72D297353CC}">
              <c16:uniqueId val="{00000001-722E-46CF-943E-3FFC388544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1430.1</c:v>
                </c:pt>
                <c:pt idx="1">
                  <c:v>1264.56</c:v>
                </c:pt>
                <c:pt idx="2">
                  <c:v>335.5</c:v>
                </c:pt>
                <c:pt idx="3">
                  <c:v>295.88</c:v>
                </c:pt>
                <c:pt idx="4">
                  <c:v>255.78</c:v>
                </c:pt>
              </c:numCache>
            </c:numRef>
          </c:val>
          <c:extLst>
            <c:ext xmlns:c16="http://schemas.microsoft.com/office/drawing/2014/chart" uri="{C3380CC4-5D6E-409C-BE32-E72D297353CC}">
              <c16:uniqueId val="{00000000-A15B-4DE1-A562-8395C0C4E0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A15B-4DE1-A562-8395C0C4E0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164.19</c:v>
                </c:pt>
                <c:pt idx="1">
                  <c:v>164.77</c:v>
                </c:pt>
                <c:pt idx="2">
                  <c:v>158.08000000000001</c:v>
                </c:pt>
                <c:pt idx="3">
                  <c:v>130.78</c:v>
                </c:pt>
                <c:pt idx="4">
                  <c:v>117.57</c:v>
                </c:pt>
              </c:numCache>
            </c:numRef>
          </c:val>
          <c:extLst>
            <c:ext xmlns:c16="http://schemas.microsoft.com/office/drawing/2014/chart" uri="{C3380CC4-5D6E-409C-BE32-E72D297353CC}">
              <c16:uniqueId val="{00000000-DB92-4A77-8174-CA18319D31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DB92-4A77-8174-CA18319D31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89.99</c:v>
                </c:pt>
                <c:pt idx="1">
                  <c:v>90.13</c:v>
                </c:pt>
                <c:pt idx="2">
                  <c:v>93.97</c:v>
                </c:pt>
                <c:pt idx="3">
                  <c:v>112.91</c:v>
                </c:pt>
                <c:pt idx="4">
                  <c:v>125.58</c:v>
                </c:pt>
              </c:numCache>
            </c:numRef>
          </c:val>
          <c:extLst>
            <c:ext xmlns:c16="http://schemas.microsoft.com/office/drawing/2014/chart" uri="{C3380CC4-5D6E-409C-BE32-E72D297353CC}">
              <c16:uniqueId val="{00000000-D8D1-4B04-9353-E9A5DFE5A3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D8D1-4B04-9353-E9A5DFE5A3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鳥取県　鳥取市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漁業集落排水</v>
      </c>
      <c r="Q8" s="59"/>
      <c r="R8" s="59"/>
      <c r="S8" s="59"/>
      <c r="T8" s="59"/>
      <c r="U8" s="59"/>
      <c r="V8" s="59"/>
      <c r="W8" s="59" t="str">
        <f>データ!L6</f>
        <v>H2</v>
      </c>
      <c r="X8" s="59"/>
      <c r="Y8" s="59"/>
      <c r="Z8" s="59"/>
      <c r="AA8" s="59"/>
      <c r="AB8" s="59"/>
      <c r="AC8" s="59"/>
      <c r="AD8" s="60" t="str">
        <f>データ!$M$6</f>
        <v>非設置</v>
      </c>
      <c r="AE8" s="60"/>
      <c r="AF8" s="60"/>
      <c r="AG8" s="60"/>
      <c r="AH8" s="60"/>
      <c r="AI8" s="60"/>
      <c r="AJ8" s="60"/>
      <c r="AK8" s="3"/>
      <c r="AL8" s="48">
        <f>データ!S6</f>
        <v>181203</v>
      </c>
      <c r="AM8" s="48"/>
      <c r="AN8" s="48"/>
      <c r="AO8" s="48"/>
      <c r="AP8" s="48"/>
      <c r="AQ8" s="48"/>
      <c r="AR8" s="48"/>
      <c r="AS8" s="48"/>
      <c r="AT8" s="47">
        <f>データ!T6</f>
        <v>765.31</v>
      </c>
      <c r="AU8" s="47"/>
      <c r="AV8" s="47"/>
      <c r="AW8" s="47"/>
      <c r="AX8" s="47"/>
      <c r="AY8" s="47"/>
      <c r="AZ8" s="47"/>
      <c r="BA8" s="47"/>
      <c r="BB8" s="47">
        <f>データ!U6</f>
        <v>236.77</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80.7</v>
      </c>
      <c r="J10" s="47"/>
      <c r="K10" s="47"/>
      <c r="L10" s="47"/>
      <c r="M10" s="47"/>
      <c r="N10" s="47"/>
      <c r="O10" s="47"/>
      <c r="P10" s="47">
        <f>データ!P6</f>
        <v>0.72</v>
      </c>
      <c r="Q10" s="47"/>
      <c r="R10" s="47"/>
      <c r="S10" s="47"/>
      <c r="T10" s="47"/>
      <c r="U10" s="47"/>
      <c r="V10" s="47"/>
      <c r="W10" s="47">
        <f>データ!Q6</f>
        <v>97.23</v>
      </c>
      <c r="X10" s="47"/>
      <c r="Y10" s="47"/>
      <c r="Z10" s="47"/>
      <c r="AA10" s="47"/>
      <c r="AB10" s="47"/>
      <c r="AC10" s="47"/>
      <c r="AD10" s="48">
        <f>データ!R6</f>
        <v>2767</v>
      </c>
      <c r="AE10" s="48"/>
      <c r="AF10" s="48"/>
      <c r="AG10" s="48"/>
      <c r="AH10" s="48"/>
      <c r="AI10" s="48"/>
      <c r="AJ10" s="48"/>
      <c r="AK10" s="2"/>
      <c r="AL10" s="48">
        <f>データ!V6</f>
        <v>1303</v>
      </c>
      <c r="AM10" s="48"/>
      <c r="AN10" s="48"/>
      <c r="AO10" s="48"/>
      <c r="AP10" s="48"/>
      <c r="AQ10" s="48"/>
      <c r="AR10" s="48"/>
      <c r="AS10" s="48"/>
      <c r="AT10" s="47">
        <f>データ!W6</f>
        <v>0.45</v>
      </c>
      <c r="AU10" s="47"/>
      <c r="AV10" s="47"/>
      <c r="AW10" s="47"/>
      <c r="AX10" s="47"/>
      <c r="AY10" s="47"/>
      <c r="AZ10" s="47"/>
      <c r="BA10" s="47"/>
      <c r="BB10" s="47">
        <f>データ!X6</f>
        <v>2895.56</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ORMitaOepVGM7H7qeEdG0yP7YVjSBmvJ6yTQQBlbjgetXT3YjSYuG6DQ5xDq0u78aDU7oMFpoM/JNv3YWZJOhQ==" saltValue="sEC1Gq5n2wH0VP7sFfFl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312011</v>
      </c>
      <c r="D6" s="19">
        <f t="shared" si="3"/>
        <v>46</v>
      </c>
      <c r="E6" s="19">
        <f t="shared" si="3"/>
        <v>17</v>
      </c>
      <c r="F6" s="19">
        <f t="shared" si="3"/>
        <v>6</v>
      </c>
      <c r="G6" s="19">
        <f t="shared" si="3"/>
        <v>0</v>
      </c>
      <c r="H6" s="19" t="str">
        <f t="shared" si="3"/>
        <v>鳥取県　鳥取市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80.7</v>
      </c>
      <c r="P6" s="20">
        <f t="shared" si="3"/>
        <v>0.72</v>
      </c>
      <c r="Q6" s="20">
        <f t="shared" si="3"/>
        <v>97.23</v>
      </c>
      <c r="R6" s="20">
        <f t="shared" si="3"/>
        <v>2767</v>
      </c>
      <c r="S6" s="20">
        <f t="shared" si="3"/>
        <v>181203</v>
      </c>
      <c r="T6" s="20">
        <f t="shared" si="3"/>
        <v>765.31</v>
      </c>
      <c r="U6" s="20">
        <f t="shared" si="3"/>
        <v>236.77</v>
      </c>
      <c r="V6" s="20">
        <f t="shared" si="3"/>
        <v>1303</v>
      </c>
      <c r="W6" s="20">
        <f t="shared" si="3"/>
        <v>0.45</v>
      </c>
      <c r="X6" s="20">
        <f t="shared" si="3"/>
        <v>2895.56</v>
      </c>
      <c r="Y6" s="21">
        <f>IF(Y7="",NA(),Y7)</f>
        <v>127.51</v>
      </c>
      <c r="Z6" s="21">
        <f t="shared" ref="Z6:AH6" si="4">IF(Z7="",NA(),Z7)</f>
        <v>130.07</v>
      </c>
      <c r="AA6" s="21">
        <f t="shared" si="4"/>
        <v>130.41</v>
      </c>
      <c r="AB6" s="21">
        <f t="shared" si="4"/>
        <v>126.04</v>
      </c>
      <c r="AC6" s="21">
        <f t="shared" si="4"/>
        <v>122.7</v>
      </c>
      <c r="AD6" s="21">
        <f t="shared" si="4"/>
        <v>99.33</v>
      </c>
      <c r="AE6" s="21">
        <f t="shared" si="4"/>
        <v>101.18</v>
      </c>
      <c r="AF6" s="21">
        <f t="shared" si="4"/>
        <v>99.89</v>
      </c>
      <c r="AG6" s="21">
        <f t="shared" si="4"/>
        <v>104.12</v>
      </c>
      <c r="AH6" s="21">
        <f t="shared" si="4"/>
        <v>105.98</v>
      </c>
      <c r="AI6" s="20" t="str">
        <f>IF(AI7="","",IF(AI7="-","【-】","【"&amp;SUBSTITUTE(TEXT(AI7,"#,##0.00"),"-","△")&amp;"】"))</f>
        <v>【102.33】</v>
      </c>
      <c r="AJ6" s="20">
        <f>IF(AJ7="",NA(),AJ7)</f>
        <v>0</v>
      </c>
      <c r="AK6" s="20">
        <f t="shared" ref="AK6:AS6" si="5">IF(AK7="",NA(),AK7)</f>
        <v>0</v>
      </c>
      <c r="AL6" s="20">
        <f t="shared" si="5"/>
        <v>0</v>
      </c>
      <c r="AM6" s="20">
        <f t="shared" si="5"/>
        <v>0</v>
      </c>
      <c r="AN6" s="20">
        <f t="shared" si="5"/>
        <v>0</v>
      </c>
      <c r="AO6" s="21">
        <f t="shared" si="5"/>
        <v>210</v>
      </c>
      <c r="AP6" s="21">
        <f t="shared" si="5"/>
        <v>140.63</v>
      </c>
      <c r="AQ6" s="21">
        <f t="shared" si="5"/>
        <v>163.84</v>
      </c>
      <c r="AR6" s="21">
        <f t="shared" si="5"/>
        <v>176.46</v>
      </c>
      <c r="AS6" s="21">
        <f t="shared" si="5"/>
        <v>181.51</v>
      </c>
      <c r="AT6" s="20" t="str">
        <f>IF(AT7="","",IF(AT7="-","【-】","【"&amp;SUBSTITUTE(TEXT(AT7,"#,##0.00"),"-","△")&amp;"】"))</f>
        <v>【114.08】</v>
      </c>
      <c r="AU6" s="21">
        <f>IF(AU7="",NA(),AU7)</f>
        <v>79.760000000000005</v>
      </c>
      <c r="AV6" s="21">
        <f t="shared" ref="AV6:BD6" si="6">IF(AV7="",NA(),AV7)</f>
        <v>71.66</v>
      </c>
      <c r="AW6" s="21">
        <f t="shared" si="6"/>
        <v>64.72</v>
      </c>
      <c r="AX6" s="21">
        <f t="shared" si="6"/>
        <v>53.47</v>
      </c>
      <c r="AY6" s="21">
        <f t="shared" si="6"/>
        <v>86.17</v>
      </c>
      <c r="AZ6" s="21">
        <f t="shared" si="6"/>
        <v>62.55</v>
      </c>
      <c r="BA6" s="21">
        <f t="shared" si="6"/>
        <v>56.53</v>
      </c>
      <c r="BB6" s="21">
        <f t="shared" si="6"/>
        <v>59.66</v>
      </c>
      <c r="BC6" s="21">
        <f t="shared" si="6"/>
        <v>61.64</v>
      </c>
      <c r="BD6" s="21">
        <f t="shared" si="6"/>
        <v>69.819999999999993</v>
      </c>
      <c r="BE6" s="20" t="str">
        <f>IF(BE7="","",IF(BE7="-","【-】","【"&amp;SUBSTITUTE(TEXT(BE7,"#,##0.00"),"-","△")&amp;"】"))</f>
        <v>【68.63】</v>
      </c>
      <c r="BF6" s="21">
        <f>IF(BF7="",NA(),BF7)</f>
        <v>1430.1</v>
      </c>
      <c r="BG6" s="21">
        <f t="shared" ref="BG6:BO6" si="7">IF(BG7="",NA(),BG7)</f>
        <v>1264.56</v>
      </c>
      <c r="BH6" s="21">
        <f t="shared" si="7"/>
        <v>335.5</v>
      </c>
      <c r="BI6" s="21">
        <f t="shared" si="7"/>
        <v>295.88</v>
      </c>
      <c r="BJ6" s="21">
        <f t="shared" si="7"/>
        <v>255.78</v>
      </c>
      <c r="BK6" s="21">
        <f t="shared" si="7"/>
        <v>998.42</v>
      </c>
      <c r="BL6" s="21">
        <f t="shared" si="7"/>
        <v>1095.52</v>
      </c>
      <c r="BM6" s="21">
        <f t="shared" si="7"/>
        <v>1056.55</v>
      </c>
      <c r="BN6" s="21">
        <f t="shared" si="7"/>
        <v>1278.54</v>
      </c>
      <c r="BO6" s="21">
        <f t="shared" si="7"/>
        <v>1149.7</v>
      </c>
      <c r="BP6" s="20" t="str">
        <f>IF(BP7="","",IF(BP7="-","【-】","【"&amp;SUBSTITUTE(TEXT(BP7,"#,##0.00"),"-","△")&amp;"】"))</f>
        <v>【1,069.89】</v>
      </c>
      <c r="BQ6" s="21">
        <f>IF(BQ7="",NA(),BQ7)</f>
        <v>164.19</v>
      </c>
      <c r="BR6" s="21">
        <f t="shared" ref="BR6:BZ6" si="8">IF(BR7="",NA(),BR7)</f>
        <v>164.77</v>
      </c>
      <c r="BS6" s="21">
        <f t="shared" si="8"/>
        <v>158.08000000000001</v>
      </c>
      <c r="BT6" s="21">
        <f t="shared" si="8"/>
        <v>130.78</v>
      </c>
      <c r="BU6" s="21">
        <f t="shared" si="8"/>
        <v>117.57</v>
      </c>
      <c r="BV6" s="21">
        <f t="shared" si="8"/>
        <v>41.41</v>
      </c>
      <c r="BW6" s="21">
        <f t="shared" si="8"/>
        <v>39.64</v>
      </c>
      <c r="BX6" s="21">
        <f t="shared" si="8"/>
        <v>40</v>
      </c>
      <c r="BY6" s="21">
        <f t="shared" si="8"/>
        <v>38.74</v>
      </c>
      <c r="BZ6" s="21">
        <f t="shared" si="8"/>
        <v>35.96</v>
      </c>
      <c r="CA6" s="20" t="str">
        <f>IF(CA7="","",IF(CA7="-","【-】","【"&amp;SUBSTITUTE(TEXT(CA7,"#,##0.00"),"-","△")&amp;"】"))</f>
        <v>【39.89】</v>
      </c>
      <c r="CB6" s="21">
        <f>IF(CB7="",NA(),CB7)</f>
        <v>89.99</v>
      </c>
      <c r="CC6" s="21">
        <f t="shared" ref="CC6:CK6" si="9">IF(CC7="",NA(),CC7)</f>
        <v>90.13</v>
      </c>
      <c r="CD6" s="21">
        <f t="shared" si="9"/>
        <v>93.97</v>
      </c>
      <c r="CE6" s="21">
        <f t="shared" si="9"/>
        <v>112.91</v>
      </c>
      <c r="CF6" s="21">
        <f t="shared" si="9"/>
        <v>125.58</v>
      </c>
      <c r="CG6" s="21">
        <f t="shared" si="9"/>
        <v>417.56</v>
      </c>
      <c r="CH6" s="21">
        <f t="shared" si="9"/>
        <v>449.72</v>
      </c>
      <c r="CI6" s="21">
        <f t="shared" si="9"/>
        <v>437.27</v>
      </c>
      <c r="CJ6" s="21">
        <f t="shared" si="9"/>
        <v>456.72</v>
      </c>
      <c r="CK6" s="21">
        <f t="shared" si="9"/>
        <v>481.96</v>
      </c>
      <c r="CL6" s="20" t="str">
        <f>IF(CL7="","",IF(CL7="-","【-】","【"&amp;SUBSTITUTE(TEXT(CL7,"#,##0.00"),"-","△")&amp;"】"))</f>
        <v>【426.52】</v>
      </c>
      <c r="CM6" s="21">
        <f>IF(CM7="",NA(),CM7)</f>
        <v>7.55</v>
      </c>
      <c r="CN6" s="21">
        <f t="shared" ref="CN6:CV6" si="10">IF(CN7="",NA(),CN7)</f>
        <v>47.79</v>
      </c>
      <c r="CO6" s="21">
        <f t="shared" si="10"/>
        <v>48.67</v>
      </c>
      <c r="CP6" s="21">
        <f t="shared" si="10"/>
        <v>44.25</v>
      </c>
      <c r="CQ6" s="21">
        <f t="shared" si="10"/>
        <v>44.25</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96.87</v>
      </c>
      <c r="CY6" s="21">
        <f t="shared" ref="CY6:DG6" si="11">IF(CY7="",NA(),CY7)</f>
        <v>96.64</v>
      </c>
      <c r="CZ6" s="21">
        <f t="shared" si="11"/>
        <v>96.86</v>
      </c>
      <c r="DA6" s="21">
        <f t="shared" si="11"/>
        <v>96.84</v>
      </c>
      <c r="DB6" s="21">
        <f t="shared" si="11"/>
        <v>97.47</v>
      </c>
      <c r="DC6" s="21">
        <f t="shared" si="11"/>
        <v>79.2</v>
      </c>
      <c r="DD6" s="21">
        <f t="shared" si="11"/>
        <v>79.09</v>
      </c>
      <c r="DE6" s="21">
        <f t="shared" si="11"/>
        <v>78.900000000000006</v>
      </c>
      <c r="DF6" s="21">
        <f t="shared" si="11"/>
        <v>78.03</v>
      </c>
      <c r="DG6" s="21">
        <f t="shared" si="11"/>
        <v>78.55</v>
      </c>
      <c r="DH6" s="20" t="str">
        <f>IF(DH7="","",IF(DH7="-","【-】","【"&amp;SUBSTITUTE(TEXT(DH7,"#,##0.00"),"-","△")&amp;"】"))</f>
        <v>【80.73】</v>
      </c>
      <c r="DI6" s="21">
        <f>IF(DI7="",NA(),DI7)</f>
        <v>26.2</v>
      </c>
      <c r="DJ6" s="21">
        <f t="shared" ref="DJ6:DR6" si="12">IF(DJ7="",NA(),DJ7)</f>
        <v>28.82</v>
      </c>
      <c r="DK6" s="21">
        <f t="shared" si="12"/>
        <v>31.44</v>
      </c>
      <c r="DL6" s="21">
        <f t="shared" si="12"/>
        <v>34.049999999999997</v>
      </c>
      <c r="DM6" s="21">
        <f t="shared" si="12"/>
        <v>36.65</v>
      </c>
      <c r="DN6" s="21">
        <f t="shared" si="12"/>
        <v>28.97</v>
      </c>
      <c r="DO6" s="21">
        <f t="shared" si="12"/>
        <v>20.14</v>
      </c>
      <c r="DP6" s="21">
        <f t="shared" si="12"/>
        <v>23.17</v>
      </c>
      <c r="DQ6" s="21">
        <f t="shared" si="12"/>
        <v>25.29</v>
      </c>
      <c r="DR6" s="21">
        <f t="shared" si="12"/>
        <v>28.31</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8" s="22" customFormat="1" x14ac:dyDescent="0.2">
      <c r="A7" s="14"/>
      <c r="B7" s="23">
        <v>2023</v>
      </c>
      <c r="C7" s="23">
        <v>312011</v>
      </c>
      <c r="D7" s="23">
        <v>46</v>
      </c>
      <c r="E7" s="23">
        <v>17</v>
      </c>
      <c r="F7" s="23">
        <v>6</v>
      </c>
      <c r="G7" s="23">
        <v>0</v>
      </c>
      <c r="H7" s="23" t="s">
        <v>96</v>
      </c>
      <c r="I7" s="23" t="s">
        <v>97</v>
      </c>
      <c r="J7" s="23" t="s">
        <v>98</v>
      </c>
      <c r="K7" s="23" t="s">
        <v>99</v>
      </c>
      <c r="L7" s="23" t="s">
        <v>100</v>
      </c>
      <c r="M7" s="23" t="s">
        <v>101</v>
      </c>
      <c r="N7" s="24" t="s">
        <v>102</v>
      </c>
      <c r="O7" s="24">
        <v>80.7</v>
      </c>
      <c r="P7" s="24">
        <v>0.72</v>
      </c>
      <c r="Q7" s="24">
        <v>97.23</v>
      </c>
      <c r="R7" s="24">
        <v>2767</v>
      </c>
      <c r="S7" s="24">
        <v>181203</v>
      </c>
      <c r="T7" s="24">
        <v>765.31</v>
      </c>
      <c r="U7" s="24">
        <v>236.77</v>
      </c>
      <c r="V7" s="24">
        <v>1303</v>
      </c>
      <c r="W7" s="24">
        <v>0.45</v>
      </c>
      <c r="X7" s="24">
        <v>2895.56</v>
      </c>
      <c r="Y7" s="24">
        <v>127.51</v>
      </c>
      <c r="Z7" s="24">
        <v>130.07</v>
      </c>
      <c r="AA7" s="24">
        <v>130.41</v>
      </c>
      <c r="AB7" s="24">
        <v>126.04</v>
      </c>
      <c r="AC7" s="24">
        <v>122.7</v>
      </c>
      <c r="AD7" s="24">
        <v>99.33</v>
      </c>
      <c r="AE7" s="24">
        <v>101.18</v>
      </c>
      <c r="AF7" s="24">
        <v>99.89</v>
      </c>
      <c r="AG7" s="24">
        <v>104.12</v>
      </c>
      <c r="AH7" s="24">
        <v>105.98</v>
      </c>
      <c r="AI7" s="24">
        <v>102.33</v>
      </c>
      <c r="AJ7" s="24">
        <v>0</v>
      </c>
      <c r="AK7" s="24">
        <v>0</v>
      </c>
      <c r="AL7" s="24">
        <v>0</v>
      </c>
      <c r="AM7" s="24">
        <v>0</v>
      </c>
      <c r="AN7" s="24">
        <v>0</v>
      </c>
      <c r="AO7" s="24">
        <v>210</v>
      </c>
      <c r="AP7" s="24">
        <v>140.63</v>
      </c>
      <c r="AQ7" s="24">
        <v>163.84</v>
      </c>
      <c r="AR7" s="24">
        <v>176.46</v>
      </c>
      <c r="AS7" s="24">
        <v>181.51</v>
      </c>
      <c r="AT7" s="24">
        <v>114.08</v>
      </c>
      <c r="AU7" s="24">
        <v>79.760000000000005</v>
      </c>
      <c r="AV7" s="24">
        <v>71.66</v>
      </c>
      <c r="AW7" s="24">
        <v>64.72</v>
      </c>
      <c r="AX7" s="24">
        <v>53.47</v>
      </c>
      <c r="AY7" s="24">
        <v>86.17</v>
      </c>
      <c r="AZ7" s="24">
        <v>62.55</v>
      </c>
      <c r="BA7" s="24">
        <v>56.53</v>
      </c>
      <c r="BB7" s="24">
        <v>59.66</v>
      </c>
      <c r="BC7" s="24">
        <v>61.64</v>
      </c>
      <c r="BD7" s="24">
        <v>69.819999999999993</v>
      </c>
      <c r="BE7" s="24">
        <v>68.63</v>
      </c>
      <c r="BF7" s="24">
        <v>1430.1</v>
      </c>
      <c r="BG7" s="24">
        <v>1264.56</v>
      </c>
      <c r="BH7" s="24">
        <v>335.5</v>
      </c>
      <c r="BI7" s="24">
        <v>295.88</v>
      </c>
      <c r="BJ7" s="24">
        <v>255.78</v>
      </c>
      <c r="BK7" s="24">
        <v>998.42</v>
      </c>
      <c r="BL7" s="24">
        <v>1095.52</v>
      </c>
      <c r="BM7" s="24">
        <v>1056.55</v>
      </c>
      <c r="BN7" s="24">
        <v>1278.54</v>
      </c>
      <c r="BO7" s="24">
        <v>1149.7</v>
      </c>
      <c r="BP7" s="24">
        <v>1069.8900000000001</v>
      </c>
      <c r="BQ7" s="24">
        <v>164.19</v>
      </c>
      <c r="BR7" s="24">
        <v>164.77</v>
      </c>
      <c r="BS7" s="24">
        <v>158.08000000000001</v>
      </c>
      <c r="BT7" s="24">
        <v>130.78</v>
      </c>
      <c r="BU7" s="24">
        <v>117.57</v>
      </c>
      <c r="BV7" s="24">
        <v>41.41</v>
      </c>
      <c r="BW7" s="24">
        <v>39.64</v>
      </c>
      <c r="BX7" s="24">
        <v>40</v>
      </c>
      <c r="BY7" s="24">
        <v>38.74</v>
      </c>
      <c r="BZ7" s="24">
        <v>35.96</v>
      </c>
      <c r="CA7" s="24">
        <v>39.89</v>
      </c>
      <c r="CB7" s="24">
        <v>89.99</v>
      </c>
      <c r="CC7" s="24">
        <v>90.13</v>
      </c>
      <c r="CD7" s="24">
        <v>93.97</v>
      </c>
      <c r="CE7" s="24">
        <v>112.91</v>
      </c>
      <c r="CF7" s="24">
        <v>125.58</v>
      </c>
      <c r="CG7" s="24">
        <v>417.56</v>
      </c>
      <c r="CH7" s="24">
        <v>449.72</v>
      </c>
      <c r="CI7" s="24">
        <v>437.27</v>
      </c>
      <c r="CJ7" s="24">
        <v>456.72</v>
      </c>
      <c r="CK7" s="24">
        <v>481.96</v>
      </c>
      <c r="CL7" s="24">
        <v>426.52</v>
      </c>
      <c r="CM7" s="24">
        <v>7.55</v>
      </c>
      <c r="CN7" s="24">
        <v>47.79</v>
      </c>
      <c r="CO7" s="24">
        <v>48.67</v>
      </c>
      <c r="CP7" s="24">
        <v>44.25</v>
      </c>
      <c r="CQ7" s="24">
        <v>44.25</v>
      </c>
      <c r="CR7" s="24">
        <v>32.479999999999997</v>
      </c>
      <c r="CS7" s="24">
        <v>30.19</v>
      </c>
      <c r="CT7" s="24">
        <v>28.77</v>
      </c>
      <c r="CU7" s="24">
        <v>26.22</v>
      </c>
      <c r="CV7" s="24">
        <v>26.12</v>
      </c>
      <c r="CW7" s="24">
        <v>28.16</v>
      </c>
      <c r="CX7" s="24">
        <v>96.87</v>
      </c>
      <c r="CY7" s="24">
        <v>96.64</v>
      </c>
      <c r="CZ7" s="24">
        <v>96.86</v>
      </c>
      <c r="DA7" s="24">
        <v>96.84</v>
      </c>
      <c r="DB7" s="24">
        <v>97.47</v>
      </c>
      <c r="DC7" s="24">
        <v>79.2</v>
      </c>
      <c r="DD7" s="24">
        <v>79.09</v>
      </c>
      <c r="DE7" s="24">
        <v>78.900000000000006</v>
      </c>
      <c r="DF7" s="24">
        <v>78.03</v>
      </c>
      <c r="DG7" s="24">
        <v>78.55</v>
      </c>
      <c r="DH7" s="24">
        <v>80.73</v>
      </c>
      <c r="DI7" s="24">
        <v>26.2</v>
      </c>
      <c r="DJ7" s="24">
        <v>28.82</v>
      </c>
      <c r="DK7" s="24">
        <v>31.44</v>
      </c>
      <c r="DL7" s="24">
        <v>34.049999999999997</v>
      </c>
      <c r="DM7" s="24">
        <v>36.65</v>
      </c>
      <c r="DN7" s="24">
        <v>28.97</v>
      </c>
      <c r="DO7" s="24">
        <v>20.14</v>
      </c>
      <c r="DP7" s="24">
        <v>23.17</v>
      </c>
      <c r="DQ7" s="24">
        <v>25.29</v>
      </c>
      <c r="DR7" s="24">
        <v>28.31</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1.6</v>
      </c>
      <c r="EL7" s="24">
        <v>0.01</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2025-01-24T07:22:01Z</dcterms:created>
  <dcterms:modified xsi:type="dcterms:W3CDTF">2025-01-28T06:57:36Z</dcterms:modified>
  <cp:category/>
</cp:coreProperties>
</file>