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8" i="9" l="1"/>
  <c r="BG37" i="9"/>
  <c r="BG36" i="9"/>
  <c r="BG35" i="9"/>
  <c r="BG34"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AM38" i="9"/>
  <c r="CO34" i="9"/>
  <c r="CO35" i="9" s="1"/>
  <c r="CO36" i="9" s="1"/>
  <c r="CO37" i="9" s="1"/>
  <c r="CO38" i="9" s="1"/>
  <c r="CO39" i="9" s="1"/>
  <c r="CO40" i="9" s="1"/>
  <c r="CO41" i="9" s="1"/>
  <c r="CO42" i="9" s="1"/>
  <c r="CO43" i="9" s="1"/>
  <c r="BW34" i="9"/>
  <c r="BW35" i="9" s="1"/>
  <c r="BW36" i="9" s="1"/>
  <c r="BW37" i="9" s="1"/>
  <c r="BW38" i="9" s="1"/>
  <c r="C34" i="9"/>
  <c r="C35" i="9" s="1"/>
  <c r="C36" i="9" l="1"/>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AM34" i="9"/>
  <c r="AM35" i="9" s="1"/>
  <c r="AM36" i="9" s="1"/>
  <c r="AM37" i="9" s="1"/>
  <c r="BE34" i="9" l="1"/>
  <c r="BE35" i="9" s="1"/>
  <c r="BE36" i="9" s="1"/>
  <c r="BE37" i="9" s="1"/>
  <c r="BE38" i="9" s="1"/>
</calcChain>
</file>

<file path=xl/sharedStrings.xml><?xml version="1.0" encoding="utf-8"?>
<sst xmlns="http://schemas.openxmlformats.org/spreadsheetml/2006/main" count="1091" uniqueCount="588">
  <si>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</si>
  <si>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</si>
  <si>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</si>
  <si>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</si>
  <si>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</si>
  <si>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</si>
  <si>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</si>
  <si>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</si>
  <si>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</si>
  <si>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</si>
  <si>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</si>
  <si>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</si>
  <si>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</si>
  <si>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</si>
  <si>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</si>
  <si>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</si>
  <si>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</si>
  <si>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</si>
  <si>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</si>
  <si>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</si>
  <si>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</si>
  <si>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</si>
  <si>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</si>
  <si>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</si>
  <si>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</si>
  <si>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</si>
  <si>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</si>
  <si>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</si>
  <si>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</si>
  <si>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</si>
  <si>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</si>
  <si>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</si>
  <si>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</si>
  <si>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</si>
  <si>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</si>
  <si>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</si>
  <si>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</si>
  <si>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</si>
  <si>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</si>
  <si>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</si>
  <si>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</si>
  <si>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</si>
  <si>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</si>
  <si>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</si>
  <si>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</si>
  <si>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</si>
  <si>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</si>
  <si>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</si>
  <si>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</si>
  <si>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</si>
  <si>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</si>
  <si>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</si>
  <si>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</si>
  <si>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</si>
  <si>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</si>
  <si>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</si>
  <si>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</si>
  <si>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</si>
  <si>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</si>
  <si>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</si>
  <si>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</si>
  <si>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</si>
  <si>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</si>
  <si>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</si>
  <si>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</si>
  <si>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</si>
  <si>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</si>
  <si>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</si>
  <si>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</si>
  <si>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</si>
  <si>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</si>
  <si>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</si>
  <si>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</si>
  <si>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</si>
  <si>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</si>
  <si>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</si>
  <si>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</si>
  <si>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</si>
  <si>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</si>
  <si>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</si>
  <si>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</si>
  <si>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鳥取市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</si>
  <si>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</si>
  <si>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</si>
  <si>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</si>
  <si>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</si>
  <si>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</si>
  <si>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</si>
  <si>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</si>
  <si>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</si>
  <si>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</si>
  <si>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</si>
  <si>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</si>
  <si>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</si>
  <si>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</si>
  <si>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</si>
  <si>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</si>
  <si>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</si>
  <si>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</si>
  <si>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</si>
  <si>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</si>
  <si>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</si>
  <si>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</si>
  <si>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</si>
  <si>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</si>
  <si>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</si>
  <si>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</si>
  <si>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</si>
  <si>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</si>
  <si>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</si>
  <si>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</si>
  <si>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</si>
  <si>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</si>
  <si>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</si>
  <si>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</si>
  <si>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</si>
  <si>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</si>
  <si>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</si>
  <si>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</si>
  <si>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</si>
  <si>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</si>
  <si>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</si>
  <si>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</si>
  <si>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</si>
  <si>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</si>
  <si>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</si>
  <si>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</si>
  <si>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</si>
  <si>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</si>
  <si>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</si>
  <si>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</si>
  <si>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</si>
  <si>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</si>
  <si>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</si>
  <si>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</si>
  <si>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</si>
  <si>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</si>
  <si>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</si>
  <si>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</si>
  <si>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</si>
  <si>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</si>
  <si>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</si>
  <si>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</si>
  <si>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</si>
  <si>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</si>
  <si>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</si>
  <si>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</si>
  <si>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</si>
  <si>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</si>
  <si>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</si>
  <si>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</si>
  <si>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</si>
  <si>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</si>
  <si>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</si>
  <si>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</si>
  <si>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</si>
  <si>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</si>
  <si>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</si>
  <si>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</si>
  <si>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</si>
  <si>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</si>
  <si>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</si>
  <si>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</si>
  <si>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</si>
  <si>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</si>
  <si>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</si>
  <si>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</si>
  <si>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</si>
  <si>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</si>
  <si>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</si>
  <si>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</si>
  <si>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</si>
  <si>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</si>
  <si>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</si>
  <si>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</si>
  <si>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</si>
  <si>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</si>
  <si>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</si>
  <si>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</si>
  <si>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</si>
  <si>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</si>
  <si>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</si>
  <si>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</si>
  <si>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</si>
  <si>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</si>
  <si>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</si>
  <si>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</si>
  <si>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</si>
  <si>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</si>
  <si>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</si>
  <si>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</si>
  <si>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鳥取県鳥取市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</si>
  <si>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</si>
  <si>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</si>
  <si>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</si>
  <si>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</si>
  <si>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</si>
  <si>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</si>
  <si>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</si>
  <si>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</si>
  <si>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</si>
  <si>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</si>
  <si>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</si>
  <si>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</si>
  <si>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</si>
  <si>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</si>
  <si>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</si>
  <si>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</si>
  <si>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</si>
  <si>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</si>
  <si>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</si>
  <si>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</si>
  <si>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</si>
  <si>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</si>
  <si>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</si>
  <si>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</si>
  <si>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</si>
  <si>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</si>
  <si>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</si>
  <si>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</si>
  <si>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</si>
  <si>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</si>
  <si>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</si>
  <si>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</si>
  <si>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</si>
  <si>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</si>
  <si>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</si>
  <si>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</si>
  <si>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</si>
  <si>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</si>
  <si>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</si>
  <si>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</si>
  <si>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</si>
  <si>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</si>
  <si>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</si>
  <si>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</si>
  <si>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</si>
  <si>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</si>
  <si>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</si>
  <si>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</si>
  <si>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</si>
  <si>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</si>
  <si>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</si>
  <si>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</si>
  <si>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</si>
  <si>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</si>
  <si>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</si>
  <si>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</si>
  <si>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</si>
  <si>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</si>
  <si>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</si>
  <si>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</si>
  <si>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</si>
  <si>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</si>
  <si>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</si>
  <si>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</si>
  <si>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</si>
  <si>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</si>
  <si>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</si>
  <si>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</si>
  <si>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</si>
  <si>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</si>
  <si>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</si>
  <si>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</si>
  <si>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</si>
  <si>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</si>
  <si>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</si>
  <si>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</si>
  <si>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</si>
  <si>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</si>
  <si>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</si>
  <si>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</si>
  <si>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</si>
  <si>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</si>
  <si>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</si>
  <si>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</si>
  <si>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</si>
  <si>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</si>
  <si>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</si>
  <si>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</si>
  <si>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</si>
  <si>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</si>
  <si>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</si>
  <si>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</si>
  <si>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</si>
  <si>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</si>
  <si>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</si>
  <si>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</si>
  <si>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</si>
  <si>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</si>
  <si>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</si>
  <si>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</si>
  <si>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</si>
  <si>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</si>
  <si>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</si>
  <si>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</si>
  <si>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</si>
  <si>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</si>
  <si>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</si>
  <si>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</si>
  <si>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</si>
  <si>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</si>
  <si>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</si>
  <si>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</si>
  <si>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</si>
  <si>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</si>
  <si>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</si>
  <si>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</si>
  <si>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</si>
  <si>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</si>
  <si>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</si>
  <si>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</si>
  <si>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</si>
  <si>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</si>
  <si>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</si>
  <si>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</si>
  <si>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</si>
  <si>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</si>
  <si>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</si>
  <si>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</si>
  <si>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</si>
  <si>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</si>
  <si>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</si>
  <si>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</si>
  <si>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</si>
  <si>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</si>
  <si>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</si>
  <si>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</si>
  <si>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</si>
  <si>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</si>
  <si>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</si>
  <si>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</si>
  <si>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</si>
  <si>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</si>
  <si>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</si>
  <si>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</si>
  <si>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</si>
  <si>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</si>
  <si>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</si>
  <si>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鳥取県鳥取市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</si>
  <si>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</si>
  <si>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</si>
  <si>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</si>
  <si>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</si>
  <si>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</si>
  <si>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</si>
  <si>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</si>
  <si>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</si>
  <si>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</si>
  <si>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</si>
  <si>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</si>
  <si>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</si>
  <si>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</si>
  <si>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</si>
  <si>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</si>
  <si>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</si>
  <si>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</si>
  <si>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</si>
  <si>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</si>
  <si>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</si>
  <si>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土地区画整理費</t>
    <phoneticPr fontId="5"/>
  </si>
  <si>
    <t>高齢者・障害者住宅整備資金貸付事業費</t>
    <phoneticPr fontId="5"/>
  </si>
  <si>
    <t>住宅新築資金等貸付事業費</t>
    <phoneticPr fontId="5"/>
  </si>
  <si>
    <t>土地取得費</t>
    <phoneticPr fontId="5"/>
  </si>
  <si>
    <t>墓苑事業費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</si>
  <si>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</si>
  <si>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</si>
  <si>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</si>
  <si>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</si>
  <si>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</si>
  <si>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</si>
  <si>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</si>
  <si>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</si>
  <si>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</si>
  <si>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</si>
  <si>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</si>
  <si>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</si>
  <si>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</si>
  <si>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t>
    <phoneticPr fontId="5"/>
  </si>
  <si>
    <t>介護老人保健施設事業費</t>
    <phoneticPr fontId="5"/>
  </si>
  <si>
    <t>介護保険費</t>
    <phoneticPr fontId="5"/>
  </si>
  <si>
    <t>駐車場事業費</t>
    <phoneticPr fontId="5"/>
  </si>
  <si>
    <t>後期高齢者医療費</t>
    <phoneticPr fontId="5"/>
  </si>
  <si>
    <t>水道事業</t>
    <phoneticPr fontId="5"/>
  </si>
  <si>
    <t>法適用企業</t>
    <phoneticPr fontId="5"/>
  </si>
  <si>
    <t>工業用水道事業</t>
    <phoneticPr fontId="5"/>
  </si>
  <si>
    <t>病院事業</t>
    <phoneticPr fontId="5"/>
  </si>
  <si>
    <t>下水道等事業</t>
    <phoneticPr fontId="5"/>
  </si>
  <si>
    <t>簡易水道事業費</t>
    <phoneticPr fontId="5"/>
  </si>
  <si>
    <t>法非適用企業</t>
    <phoneticPr fontId="5"/>
  </si>
  <si>
    <t>電気事業</t>
    <phoneticPr fontId="5"/>
  </si>
  <si>
    <t>公設地方卸売市場事業費</t>
    <phoneticPr fontId="5"/>
  </si>
  <si>
    <t>観光施設運営事業費</t>
    <phoneticPr fontId="5"/>
  </si>
  <si>
    <t>温泉事業費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</si>
  <si>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</si>
  <si>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</si>
  <si>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</si>
  <si>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</si>
  <si>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</si>
  <si>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</si>
  <si>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</si>
  <si>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</si>
  <si>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</si>
  <si>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</si>
  <si>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</si>
  <si>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</si>
  <si>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</si>
  <si>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</si>
  <si>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</si>
  <si>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</si>
  <si>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</si>
  <si>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</si>
  <si>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</si>
  <si>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</si>
  <si>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</si>
  <si>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</si>
  <si>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</si>
  <si>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</si>
  <si>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</si>
  <si>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</si>
  <si>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</si>
  <si>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</si>
  <si>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</si>
  <si>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</si>
  <si>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</si>
  <si>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</si>
  <si>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</si>
  <si>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</si>
  <si>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</si>
  <si>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</si>
  <si>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</si>
  <si>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</si>
  <si>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</si>
  <si>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</si>
  <si>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</si>
  <si>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</si>
  <si>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</si>
  <si>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</si>
  <si>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</si>
  <si>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</si>
  <si>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</si>
  <si>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</si>
  <si>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</si>
  <si>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</si>
  <si>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</si>
  <si>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</si>
  <si>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</si>
  <si>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</si>
  <si>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</si>
  <si>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</si>
  <si>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</si>
  <si>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</si>
  <si>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</si>
  <si>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</si>
  <si>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</si>
  <si>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</si>
  <si>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</si>
  <si>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</si>
  <si>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</si>
  <si>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</si>
  <si>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</si>
  <si>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</si>
  <si>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</si>
  <si>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</si>
  <si>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</si>
  <si>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</si>
  <si>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</si>
  <si>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</si>
  <si>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</si>
  <si>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</si>
  <si>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</si>
  <si>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</si>
  <si>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</si>
  <si>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</si>
  <si>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</si>
  <si>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</si>
  <si>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</si>
  <si>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</si>
  <si>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</si>
  <si>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</si>
  <si>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</si>
  <si>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</si>
  <si>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</si>
  <si>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</si>
  <si>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</si>
  <si>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</si>
  <si>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</si>
  <si>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</si>
  <si>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</si>
  <si>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</si>
  <si>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</si>
  <si>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</si>
  <si>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</si>
  <si>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</si>
  <si>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</si>
  <si>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</si>
  <si>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</si>
  <si>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</si>
  <si>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</si>
  <si>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</si>
  <si>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</si>
  <si>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</si>
  <si>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</si>
  <si>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</si>
  <si>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</si>
  <si>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</si>
  <si>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</si>
  <si>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</si>
  <si>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</si>
  <si>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</si>
  <si>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</si>
  <si>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</si>
  <si>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</si>
  <si>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</si>
  <si>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</si>
  <si>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</si>
  <si>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</si>
  <si>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</si>
  <si>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</si>
  <si>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</si>
  <si>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</si>
  <si>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</si>
  <si>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</si>
  <si>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</si>
  <si>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</si>
  <si>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</si>
  <si>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</si>
  <si>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病院事業</t>
  </si>
  <si>
    <t>水道事業</t>
  </si>
  <si>
    <t>一般会計</t>
  </si>
  <si>
    <t>下水道等事業</t>
  </si>
  <si>
    <t>介護保険費</t>
  </si>
  <si>
    <t>国民健康保険費</t>
  </si>
  <si>
    <t>土地区画整理費</t>
  </si>
  <si>
    <t>温泉事業費</t>
  </si>
  <si>
    <t>その他会計（赤字）</t>
  </si>
  <si>
    <t>その他会計（黒字）</t>
  </si>
  <si>
    <t>-</t>
    <phoneticPr fontId="2"/>
  </si>
  <si>
    <t>-</t>
    <phoneticPr fontId="2"/>
  </si>
  <si>
    <t>-</t>
    <phoneticPr fontId="2"/>
  </si>
  <si>
    <t>-</t>
    <phoneticPr fontId="2"/>
  </si>
  <si>
    <t>-</t>
    <phoneticPr fontId="2"/>
  </si>
  <si>
    <t>鳥取県東部広域行政管理組合（一般会計）</t>
    <rPh sb="0" eb="3">
      <t>トットリケン</t>
    </rPh>
    <rPh sb="3" eb="5">
      <t>トウブ</t>
    </rPh>
    <rPh sb="5" eb="7">
      <t>コウイキ</t>
    </rPh>
    <rPh sb="7" eb="9">
      <t>ギョウセイ</t>
    </rPh>
    <rPh sb="9" eb="11">
      <t>カンリ</t>
    </rPh>
    <rPh sb="11" eb="13">
      <t>クミアイ</t>
    </rPh>
    <rPh sb="14" eb="16">
      <t>イッパン</t>
    </rPh>
    <rPh sb="16" eb="18">
      <t>カイケイ</t>
    </rPh>
    <phoneticPr fontId="2"/>
  </si>
  <si>
    <t>鳥取県東部広域行政管理組合（因幡ふるさと振興事業費特別会計）</t>
    <rPh sb="14" eb="16">
      <t>イナバ</t>
    </rPh>
    <rPh sb="20" eb="22">
      <t>シンコウ</t>
    </rPh>
    <rPh sb="22" eb="24">
      <t>ジギョウ</t>
    </rPh>
    <rPh sb="24" eb="25">
      <t>ヒ</t>
    </rPh>
    <rPh sb="25" eb="27">
      <t>トクベツ</t>
    </rPh>
    <rPh sb="27" eb="29">
      <t>カイケイ</t>
    </rPh>
    <phoneticPr fontId="2"/>
  </si>
  <si>
    <t>八頭環境施設組合</t>
    <rPh sb="0" eb="2">
      <t>ヤズ</t>
    </rPh>
    <rPh sb="2" eb="4">
      <t>カンキョウ</t>
    </rPh>
    <rPh sb="4" eb="6">
      <t>シセツ</t>
    </rPh>
    <rPh sb="6" eb="8">
      <t>クミアイ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</si>
  <si>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</si>
  <si>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</si>
  <si>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（財）鳥取開発公社</t>
    <rPh sb="1" eb="2">
      <t>ザイ</t>
    </rPh>
    <phoneticPr fontId="2"/>
  </si>
  <si>
    <t>（財）鳥取市公園・スポーツ施設協会</t>
  </si>
  <si>
    <t>（財）鳥取市中小企業勤労者福祉サービスセンター</t>
  </si>
  <si>
    <t>（財）鳥取市環境事業公社</t>
  </si>
  <si>
    <t>（財）鳥取県東部環境管理公社</t>
  </si>
  <si>
    <t>（財）鳥取市教育福祉振興会</t>
  </si>
  <si>
    <t>（財）鳥取市学校給食会</t>
  </si>
  <si>
    <t>（財）鳥取市文化財団</t>
  </si>
  <si>
    <t>（財）鳥取童謡・おもちゃ館</t>
  </si>
  <si>
    <t>（財）鳥取市人権情報センター</t>
  </si>
  <si>
    <t>（株）鳥取鮮魚卸売市場</t>
  </si>
  <si>
    <t>（株）鳥取テレトピア</t>
  </si>
  <si>
    <t>鳥取市土地開発公社</t>
  </si>
  <si>
    <t>（財）用瀬町ふるさと振興事業団</t>
  </si>
  <si>
    <t>（有）グリーンもちがせ</t>
    <rPh sb="1" eb="2">
      <t>ユウ</t>
    </rPh>
    <phoneticPr fontId="2"/>
  </si>
  <si>
    <t>（株）さじ弐拾壱</t>
    <rPh sb="1" eb="2">
      <t>カブ</t>
    </rPh>
    <phoneticPr fontId="2"/>
  </si>
  <si>
    <t>（有）かみんぐさじ</t>
    <rPh sb="1" eb="2">
      <t>ユウ</t>
    </rPh>
    <phoneticPr fontId="2"/>
  </si>
  <si>
    <t>（財）鳥取市農業公社</t>
  </si>
  <si>
    <t>（株）ふるさと鹿野</t>
  </si>
  <si>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</si>
  <si>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</si>
  <si>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</si>
  <si>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</si>
  <si>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</si>
  <si>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</si>
  <si>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</si>
  <si>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</si>
  <si>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</si>
  <si>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</si>
  <si>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</si>
  <si>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</si>
  <si>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</si>
  <si>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</si>
  <si>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</si>
  <si>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</si>
  <si>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</si>
  <si>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</si>
  <si>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</si>
  <si>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</si>
  <si>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</si>
  <si>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内平均値に比べ２つの比率は高くなっていますが、実質公債費比率については、継続的に行っている新規の起債発行の抑制に加え、２６年度に戦略的に行った任意の繰上償還(約8.2億円）等により元利償還金が減少（6.7億円）したことから、右肩下がりで推移しています。
将来負担比率についても、継続的に行っている新規の起債発行の抑制、繰上償還等により地方債残高が減少しており、とりわけ27年度は財政調整基金に13億円、退職手当基金に4億円積立したこと等により、将来負担額に充当可能な財源が18.8億円増となったため、右肩下がりで推移しています。</t>
    <rPh sb="0" eb="2">
      <t>ルイジ</t>
    </rPh>
    <rPh sb="2" eb="4">
      <t>ダンタイ</t>
    </rPh>
    <rPh sb="4" eb="5">
      <t>ナイ</t>
    </rPh>
    <rPh sb="5" eb="7">
      <t>ヘイキン</t>
    </rPh>
    <rPh sb="7" eb="8">
      <t>チ</t>
    </rPh>
    <rPh sb="9" eb="10">
      <t>クラ</t>
    </rPh>
    <rPh sb="14" eb="16">
      <t>ヒリツ</t>
    </rPh>
    <rPh sb="17" eb="18">
      <t>タカ</t>
    </rPh>
    <rPh sb="27" eb="29">
      <t>ジッシツ</t>
    </rPh>
    <rPh sb="29" eb="31">
      <t>コウサイ</t>
    </rPh>
    <rPh sb="31" eb="32">
      <t>ヒ</t>
    </rPh>
    <rPh sb="32" eb="34">
      <t>ヒリツ</t>
    </rPh>
    <rPh sb="116" eb="118">
      <t>ミギカタ</t>
    </rPh>
    <rPh sb="118" eb="119">
      <t>サ</t>
    </rPh>
    <rPh sb="122" eb="124">
      <t>スイイ</t>
    </rPh>
    <rPh sb="131" eb="133">
      <t>ショウライ</t>
    </rPh>
    <rPh sb="133" eb="135">
      <t>フタン</t>
    </rPh>
    <rPh sb="135" eb="137">
      <t>ヒリツ</t>
    </rPh>
    <rPh sb="163" eb="165">
      <t>クリアゲ</t>
    </rPh>
    <rPh sb="165" eb="167">
      <t>ショウカン</t>
    </rPh>
    <rPh sb="190" eb="192">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</si>
</sst>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45192</c:v>
                </c:pt>
                <c:pt idx="1">
                  <c:v>50407</c:v>
                </c:pt>
                <c:pt idx="2">
                  <c:v>56152</c:v>
                </c:pt>
                <c:pt idx="3">
                  <c:v>37104</c:v>
                </c:pt>
                <c:pt idx="4">
                  <c:v>41189</c:v>
                </c:pt>
              </c:numCache>
            </c:numRef>
          </c:val>
          <c:smooth val="0"/>
        </c:ser>
        <c:dLbls>
          <c:showLegendKey val="0"/>
          <c:showVal val="0"/>
          <c:showCatName val="0"/>
          <c:showSerName val="0"/>
          <c:showPercent val="0"/>
          <c:showBubbleSize val="0"/>
        </c:dLbls>
        <c:marker val="1"/>
        <c:smooth val="0"/>
        <c:axId val="98788096"/>
        <c:axId val="98790016"/>
      </c:lineChart>
      <c:catAx>
        <c:axId val="98788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790016"/>
        <c:crosses val="autoZero"/>
        <c:auto val="1"/>
        <c:lblAlgn val="ctr"/>
        <c:lblOffset val="100"/>
        <c:tickLblSkip val="1"/>
        <c:tickMarkSkip val="1"/>
        <c:noMultiLvlLbl val="0"/>
      </c:catAx>
      <c:valAx>
        <c:axId val="987900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788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3.78</c:v>
                </c:pt>
                <c:pt idx="1">
                  <c:v>3.08</c:v>
                </c:pt>
                <c:pt idx="2">
                  <c:v>3.75</c:v>
                </c:pt>
                <c:pt idx="3">
                  <c:v>2.99</c:v>
                </c:pt>
                <c:pt idx="4">
                  <c:v>3.33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2.67</c:v>
                </c:pt>
                <c:pt idx="1">
                  <c:v>3.05</c:v>
                </c:pt>
                <c:pt idx="2">
                  <c:v>3.39</c:v>
                </c:pt>
                <c:pt idx="3">
                  <c:v>3.83</c:v>
                </c:pt>
                <c:pt idx="4">
                  <c:v>6.35</c:v>
                </c:pt>
              </c:numCache>
            </c:numRef>
          </c:val>
        </c:ser>
        <c:dLbls>
          <c:showLegendKey val="0"/>
          <c:showVal val="0"/>
          <c:showCatName val="0"/>
          <c:showSerName val="0"/>
          <c:showPercent val="0"/>
          <c:showBubbleSize val="0"/>
        </c:dLbls>
        <c:gapWidth val="250"/>
        <c:overlap val="100"/>
        <c:axId val="3188992"/>
        <c:axId val="3203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2.33</c:v>
                </c:pt>
                <c:pt idx="1">
                  <c:v>0.93</c:v>
                </c:pt>
                <c:pt idx="2">
                  <c:v>1.75</c:v>
                </c:pt>
                <c:pt idx="3">
                  <c:v>1.17</c:v>
                </c:pt>
                <c:pt idx="4">
                  <c:v>2.9</c:v>
                </c:pt>
              </c:numCache>
            </c:numRef>
          </c:val>
          <c:smooth val="0"/>
        </c:ser>
        <c:dLbls>
          <c:showLegendKey val="0"/>
          <c:showVal val="0"/>
          <c:showCatName val="0"/>
          <c:showSerName val="0"/>
          <c:showPercent val="0"/>
          <c:showBubbleSize val="0"/>
        </c:dLbls>
        <c:marker val="1"/>
        <c:smooth val="0"/>
        <c:axId val="3188992"/>
        <c:axId val="3203456"/>
      </c:lineChart>
      <c:catAx>
        <c:axId val="318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03456"/>
        <c:crosses val="autoZero"/>
        <c:auto val="1"/>
        <c:lblAlgn val="ctr"/>
        <c:lblOffset val="100"/>
        <c:tickLblSkip val="1"/>
        <c:tickMarkSkip val="1"/>
        <c:noMultiLvlLbl val="0"/>
      </c:catAx>
      <c:valAx>
        <c:axId val="320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2.13</c:v>
                </c:pt>
                <c:pt idx="2">
                  <c:v>#N/A</c:v>
                </c:pt>
                <c:pt idx="3">
                  <c:v>0.09</c:v>
                </c:pt>
                <c:pt idx="4">
                  <c:v>#N/A</c:v>
                </c:pt>
                <c:pt idx="5">
                  <c:v>0.1</c:v>
                </c:pt>
                <c:pt idx="6">
                  <c:v>#N/A</c:v>
                </c:pt>
                <c:pt idx="7">
                  <c:v>0.05</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温泉事業費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土地区画整理費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0.06</c:v>
                </c:pt>
                <c:pt idx="2">
                  <c:v>#N/A</c:v>
                </c:pt>
                <c:pt idx="3">
                  <c:v>0.01</c:v>
                </c:pt>
                <c:pt idx="4">
                  <c:v>#N/A</c:v>
                </c:pt>
                <c:pt idx="5">
                  <c:v>7.0000000000000007E-2</c:v>
                </c:pt>
                <c:pt idx="6">
                  <c:v>#N/A</c:v>
                </c:pt>
                <c:pt idx="7">
                  <c:v>0.18</c:v>
                </c:pt>
                <c:pt idx="8">
                  <c:v>#N/A</c:v>
                </c:pt>
                <c:pt idx="9">
                  <c:v>0.11</c:v>
                </c:pt>
              </c:numCache>
            </c:numRef>
          </c:val>
        </c:ser>
        <c:ser>
          <c:idx val="4"/>
          <c:order val="4"/>
          <c:tx>
            <c:strRef>
              <c:f>データシート!$A$31</c:f>
              <c:strCache>
                <c:ptCount val="1"/>
                <c:pt idx="0">
                  <c:v>国民健康保険費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1.3</c:v>
                </c:pt>
                <c:pt idx="2">
                  <c:v>#N/A</c:v>
                </c:pt>
                <c:pt idx="3">
                  <c:v>1.23</c:v>
                </c:pt>
                <c:pt idx="4">
                  <c:v>#N/A</c:v>
                </c:pt>
                <c:pt idx="5">
                  <c:v>1.05</c:v>
                </c:pt>
                <c:pt idx="6">
                  <c:v>#N/A</c:v>
                </c:pt>
                <c:pt idx="7">
                  <c:v>0.93</c:v>
                </c:pt>
                <c:pt idx="8">
                  <c:v>#N/A</c:v>
                </c:pt>
                <c:pt idx="9">
                  <c:v>0.71</c:v>
                </c:pt>
              </c:numCache>
            </c:numRef>
          </c:val>
        </c:ser>
        <c:ser>
          <c:idx val="5"/>
          <c:order val="5"/>
          <c:tx>
            <c:strRef>
              <c:f>データシート!$A$32</c:f>
              <c:strCache>
                <c:ptCount val="1"/>
                <c:pt idx="0">
                  <c:v>介護保険費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0.53</c:v>
                </c:pt>
                <c:pt idx="2">
                  <c:v>#N/A</c:v>
                </c:pt>
                <c:pt idx="3">
                  <c:v>0.5</c:v>
                </c:pt>
                <c:pt idx="4">
                  <c:v>#N/A</c:v>
                </c:pt>
                <c:pt idx="5">
                  <c:v>1.2</c:v>
                </c:pt>
                <c:pt idx="6">
                  <c:v>#N/A</c:v>
                </c:pt>
                <c:pt idx="7">
                  <c:v>1.1000000000000001</c:v>
                </c:pt>
                <c:pt idx="8">
                  <c:v>#N/A</c:v>
                </c:pt>
                <c:pt idx="9">
                  <c:v>1.17</c:v>
                </c:pt>
              </c:numCache>
            </c:numRef>
          </c:val>
        </c:ser>
        <c:ser>
          <c:idx val="6"/>
          <c:order val="6"/>
          <c:tx>
            <c:strRef>
              <c:f>データシート!$A$33</c:f>
              <c:strCache>
                <c:ptCount val="1"/>
                <c:pt idx="0">
                  <c:v>下水道等事業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c:v>
                </c:pt>
                <c:pt idx="1">
                  <c:v>0</c:v>
                </c:pt>
                <c:pt idx="2">
                  <c:v>#N/A</c:v>
                </c:pt>
                <c:pt idx="3">
                  <c:v>1.03</c:v>
                </c:pt>
                <c:pt idx="4">
                  <c:v>#N/A</c:v>
                </c:pt>
                <c:pt idx="5">
                  <c:v>1.48</c:v>
                </c:pt>
                <c:pt idx="6">
                  <c:v>#N/A</c:v>
                </c:pt>
                <c:pt idx="7">
                  <c:v>2</c:v>
                </c:pt>
                <c:pt idx="8">
                  <c:v>#N/A</c:v>
                </c:pt>
                <c:pt idx="9">
                  <c:v>3.04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3.75</c:v>
                </c:pt>
                <c:pt idx="2">
                  <c:v>#N/A</c:v>
                </c:pt>
                <c:pt idx="3">
                  <c:v>3.04</c:v>
                </c:pt>
                <c:pt idx="4">
                  <c:v>#N/A</c:v>
                </c:pt>
                <c:pt idx="5">
                  <c:v>3.71</c:v>
                </c:pt>
                <c:pt idx="6">
                  <c:v>#N/A</c:v>
                </c:pt>
                <c:pt idx="7">
                  <c:v>2.97</c:v>
                </c:pt>
                <c:pt idx="8">
                  <c:v>#N/A</c:v>
                </c:pt>
                <c:pt idx="9">
                  <c:v>3.3</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3.64</c:v>
                </c:pt>
                <c:pt idx="2">
                  <c:v>#N/A</c:v>
                </c:pt>
                <c:pt idx="3">
                  <c:v>3.2</c:v>
                </c:pt>
                <c:pt idx="4">
                  <c:v>#N/A</c:v>
                </c:pt>
                <c:pt idx="5">
                  <c:v>3.27</c:v>
                </c:pt>
                <c:pt idx="6">
                  <c:v>#N/A</c:v>
                </c:pt>
                <c:pt idx="7">
                  <c:v>3.31</c:v>
                </c:pt>
                <c:pt idx="8">
                  <c:v>#N/A</c:v>
                </c:pt>
                <c:pt idx="9">
                  <c:v>3.45</c:v>
                </c:pt>
              </c:numCache>
            </c:numRef>
          </c:val>
        </c:ser>
        <c:ser>
          <c:idx val="9"/>
          <c:order val="9"/>
          <c:tx>
            <c:strRef>
              <c:f>データシート!$A$36</c:f>
              <c:strCache>
                <c:ptCount val="1"/>
                <c:pt idx="0">
                  <c:v>病院事業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5.13</c:v>
                </c:pt>
                <c:pt idx="2">
                  <c:v>#N/A</c:v>
                </c:pt>
                <c:pt idx="3">
                  <c:v>5.99</c:v>
                </c:pt>
                <c:pt idx="4">
                  <c:v>#N/A</c:v>
                </c:pt>
                <c:pt idx="5">
                  <c:v>6.61</c:v>
                </c:pt>
                <c:pt idx="6">
                  <c:v>#N/A</c:v>
                </c:pt>
                <c:pt idx="7">
                  <c:v>6.96</c:v>
                </c:pt>
                <c:pt idx="8">
                  <c:v>#N/A</c:v>
                </c:pt>
                <c:pt idx="9">
                  <c:v>6.68</c:v>
                </c:pt>
              </c:numCache>
            </c:numRef>
          </c:val>
        </c:ser>
        <c:dLbls>
          <c:showLegendKey val="0"/>
          <c:showVal val="0"/>
          <c:showCatName val="0"/>
          <c:showSerName val="0"/>
          <c:showPercent val="0"/>
          <c:showBubbleSize val="0"/>
        </c:dLbls>
        <c:gapWidth val="150"/>
        <c:overlap val="100"/>
        <c:axId val="108978176"/>
        <c:axId val="108979712"/>
      </c:barChart>
      <c:catAx>
        <c:axId val="10897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979712"/>
        <c:crosses val="autoZero"/>
        <c:auto val="1"/>
        <c:lblAlgn val="ctr"/>
        <c:lblOffset val="100"/>
        <c:tickLblSkip val="1"/>
        <c:tickMarkSkip val="1"/>
        <c:noMultiLvlLbl val="0"/>
      </c:catAx>
      <c:valAx>
        <c:axId val="108979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78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11412</c:v>
                </c:pt>
                <c:pt idx="5">
                  <c:v>11349</c:v>
                </c:pt>
                <c:pt idx="8">
                  <c:v>11243</c:v>
                </c:pt>
                <c:pt idx="11">
                  <c:v>11467</c:v>
                </c:pt>
                <c:pt idx="14">
                  <c:v>11200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241</c:v>
                </c:pt>
                <c:pt idx="3">
                  <c:v>249</c:v>
                </c:pt>
                <c:pt idx="6">
                  <c:v>190</c:v>
                </c:pt>
                <c:pt idx="9">
                  <c:v>183</c:v>
                </c:pt>
                <c:pt idx="12">
                  <c:v>110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804</c:v>
                </c:pt>
                <c:pt idx="3">
                  <c:v>527</c:v>
                </c:pt>
                <c:pt idx="6">
                  <c:v>436</c:v>
                </c:pt>
                <c:pt idx="9">
                  <c:v>258</c:v>
                </c:pt>
                <c:pt idx="12">
                  <c:v>310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4658</c:v>
                </c:pt>
                <c:pt idx="3">
                  <c:v>4723</c:v>
                </c:pt>
                <c:pt idx="6">
                  <c:v>4887</c:v>
                </c:pt>
                <c:pt idx="9">
                  <c:v>4439</c:v>
                </c:pt>
                <c:pt idx="12">
                  <c:v>5024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12049</c:v>
                </c:pt>
                <c:pt idx="3">
                  <c:v>11719</c:v>
                </c:pt>
                <c:pt idx="6">
                  <c:v>11429</c:v>
                </c:pt>
                <c:pt idx="9">
                  <c:v>11260</c:v>
                </c:pt>
                <c:pt idx="12">
                  <c:v>10590</c:v>
                </c:pt>
              </c:numCache>
            </c:numRef>
          </c:val>
        </c:ser>
        <c:dLbls>
          <c:showLegendKey val="0"/>
          <c:showVal val="0"/>
          <c:showCatName val="0"/>
          <c:showSerName val="0"/>
          <c:showPercent val="0"/>
          <c:showBubbleSize val="0"/>
        </c:dLbls>
        <c:gapWidth val="100"/>
        <c:overlap val="100"/>
        <c:axId val="106560896"/>
        <c:axId val="106640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6341</c:v>
                </c:pt>
                <c:pt idx="2">
                  <c:v>#N/A</c:v>
                </c:pt>
                <c:pt idx="3">
                  <c:v>#N/A</c:v>
                </c:pt>
                <c:pt idx="4">
                  <c:v>5869</c:v>
                </c:pt>
                <c:pt idx="5">
                  <c:v>#N/A</c:v>
                </c:pt>
                <c:pt idx="6">
                  <c:v>#N/A</c:v>
                </c:pt>
                <c:pt idx="7">
                  <c:v>5699</c:v>
                </c:pt>
                <c:pt idx="8">
                  <c:v>#N/A</c:v>
                </c:pt>
                <c:pt idx="9">
                  <c:v>#N/A</c:v>
                </c:pt>
                <c:pt idx="10">
                  <c:v>4673</c:v>
                </c:pt>
                <c:pt idx="11">
                  <c:v>#N/A</c:v>
                </c:pt>
                <c:pt idx="12">
                  <c:v>#N/A</c:v>
                </c:pt>
                <c:pt idx="13">
                  <c:v>4834</c:v>
                </c:pt>
                <c:pt idx="14">
                  <c:v>#N/A</c:v>
                </c:pt>
              </c:numCache>
            </c:numRef>
          </c:val>
          <c:smooth val="0"/>
        </c:ser>
        <c:dLbls>
          <c:showLegendKey val="0"/>
          <c:showVal val="0"/>
          <c:showCatName val="0"/>
          <c:showSerName val="0"/>
          <c:showPercent val="0"/>
          <c:showBubbleSize val="0"/>
        </c:dLbls>
        <c:marker val="1"/>
        <c:smooth val="0"/>
        <c:axId val="106560896"/>
        <c:axId val="106640896"/>
      </c:lineChart>
      <c:catAx>
        <c:axId val="10656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640896"/>
        <c:crosses val="autoZero"/>
        <c:auto val="1"/>
        <c:lblAlgn val="ctr"/>
        <c:lblOffset val="100"/>
        <c:tickLblSkip val="1"/>
        <c:tickMarkSkip val="1"/>
        <c:noMultiLvlLbl val="0"/>
      </c:catAx>
      <c:valAx>
        <c:axId val="10664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6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112722</c:v>
                </c:pt>
                <c:pt idx="5">
                  <c:v>112217</c:v>
                </c:pt>
                <c:pt idx="8">
                  <c:v>111720</c:v>
                </c:pt>
                <c:pt idx="11">
                  <c:v>109205</c:v>
                </c:pt>
                <c:pt idx="14">
                  <c:v>107853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12287</c:v>
                </c:pt>
                <c:pt idx="5">
                  <c:v>15784</c:v>
                </c:pt>
                <c:pt idx="8">
                  <c:v>14100</c:v>
                </c:pt>
                <c:pt idx="11">
                  <c:v>13180</c:v>
                </c:pt>
                <c:pt idx="14">
                  <c:v>14489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9893</c:v>
                </c:pt>
                <c:pt idx="5">
                  <c:v>11753</c:v>
                </c:pt>
                <c:pt idx="8">
                  <c:v>9805</c:v>
                </c:pt>
                <c:pt idx="11">
                  <c:v>11669</c:v>
                </c:pt>
                <c:pt idx="14">
                  <c:v>13594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2351</c:v>
                </c:pt>
                <c:pt idx="3">
                  <c:v>2092</c:v>
                </c:pt>
                <c:pt idx="6">
                  <c:v>866</c:v>
                </c:pt>
                <c:pt idx="9">
                  <c:v>1700</c:v>
                </c:pt>
                <c:pt idx="12">
                  <c:v>1730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11822</c:v>
                </c:pt>
                <c:pt idx="3">
                  <c:v>11681</c:v>
                </c:pt>
                <c:pt idx="6">
                  <c:v>11285</c:v>
                </c:pt>
                <c:pt idx="9">
                  <c:v>10808</c:v>
                </c:pt>
                <c:pt idx="12">
                  <c:v>10112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1294</c:v>
                </c:pt>
                <c:pt idx="3">
                  <c:v>2073</c:v>
                </c:pt>
                <c:pt idx="6">
                  <c:v>1886</c:v>
                </c:pt>
                <c:pt idx="9">
                  <c:v>1933</c:v>
                </c:pt>
                <c:pt idx="12">
                  <c:v>2024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59559</c:v>
                </c:pt>
                <c:pt idx="3">
                  <c:v>61177</c:v>
                </c:pt>
                <c:pt idx="6">
                  <c:v>61823</c:v>
                </c:pt>
                <c:pt idx="9">
                  <c:v>57594</c:v>
                </c:pt>
                <c:pt idx="12">
                  <c:v>57616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2081</c:v>
                </c:pt>
                <c:pt idx="3">
                  <c:v>1014</c:v>
                </c:pt>
                <c:pt idx="6">
                  <c:v>822</c:v>
                </c:pt>
                <c:pt idx="9">
                  <c:v>697</c:v>
                </c:pt>
                <c:pt idx="12">
                  <c:v>670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106218</c:v>
                </c:pt>
                <c:pt idx="3">
                  <c:v>103917</c:v>
                </c:pt>
                <c:pt idx="6">
                  <c:v>101100</c:v>
                </c:pt>
                <c:pt idx="9">
                  <c:v>97409</c:v>
                </c:pt>
                <c:pt idx="12">
                  <c:v>96377</c:v>
                </c:pt>
              </c:numCache>
            </c:numRef>
          </c:val>
        </c:ser>
        <c:dLbls>
          <c:showLegendKey val="0"/>
          <c:showVal val="0"/>
          <c:showCatName val="0"/>
          <c:showSerName val="0"/>
          <c:showPercent val="0"/>
          <c:showBubbleSize val="0"/>
        </c:dLbls>
        <c:gapWidth val="100"/>
        <c:overlap val="100"/>
        <c:axId val="3215360"/>
        <c:axId val="3216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48422</c:v>
                </c:pt>
                <c:pt idx="2">
                  <c:v>#N/A</c:v>
                </c:pt>
                <c:pt idx="3">
                  <c:v>#N/A</c:v>
                </c:pt>
                <c:pt idx="4">
                  <c:v>42201</c:v>
                </c:pt>
                <c:pt idx="5">
                  <c:v>#N/A</c:v>
                </c:pt>
                <c:pt idx="6">
                  <c:v>#N/A</c:v>
                </c:pt>
                <c:pt idx="7">
                  <c:v>42157</c:v>
                </c:pt>
                <c:pt idx="8">
                  <c:v>#N/A</c:v>
                </c:pt>
                <c:pt idx="9">
                  <c:v>#N/A</c:v>
                </c:pt>
                <c:pt idx="10">
                  <c:v>36087</c:v>
                </c:pt>
                <c:pt idx="11">
                  <c:v>#N/A</c:v>
                </c:pt>
                <c:pt idx="12">
                  <c:v>#N/A</c:v>
                </c:pt>
                <c:pt idx="13">
                  <c:v>32592</c:v>
                </c:pt>
                <c:pt idx="14">
                  <c:v>#N/A</c:v>
                </c:pt>
              </c:numCache>
            </c:numRef>
          </c:val>
          <c:smooth val="0"/>
        </c:ser>
        <c:dLbls>
          <c:showLegendKey val="0"/>
          <c:showVal val="0"/>
          <c:showCatName val="0"/>
          <c:showSerName val="0"/>
          <c:showPercent val="0"/>
          <c:showBubbleSize val="0"/>
        </c:dLbls>
        <c:marker val="1"/>
        <c:smooth val="0"/>
        <c:axId val="3215360"/>
        <c:axId val="3216896"/>
      </c:lineChart>
      <c:catAx>
        <c:axId val="321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16896"/>
        <c:crosses val="autoZero"/>
        <c:auto val="1"/>
        <c:lblAlgn val="ctr"/>
        <c:lblOffset val="100"/>
        <c:tickLblSkip val="1"/>
        <c:tickMarkSkip val="1"/>
        <c:noMultiLvlLbl val="0"/>
      </c:catAx>
      <c:valAx>
        <c:axId val="3216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{82E3A315-3A15-42A5-BD22-3DF0F1245749}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{EA3063D3-FF2F-4A2E-8860-06FD76ADA6B5}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{CA49BDCF-3F9C-46CB-806C-68EF66883894}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{289C2FA2-E498-4CD4-9B0D-46600A8005E5}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{2C34BBDC-4B70-45BB-92F7-2F793EFC6175}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{C0CC0694-0DBD-4540-8D4B-7D0B1EF940E0}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{A32E65C1-A935-451B-B2D1-886CD550B335}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{C69ACB38-9160-49E7-B67F-569E3BCB361B}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{8961C520-3214-48BE-9215-9188F445FFCD}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{EE19BA04-EDCF-40DD-9504-281911928233}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9784064"/>
        <c:axId val="109790336"/>
      </c:scatterChart>
      <c:valAx>
        <c:axId val="1097840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790336"/>
        <c:crosses val="autoZero"/>
        <c:crossBetween val="midCat"/>
      </c:valAx>
      <c:valAx>
        <c:axId val="1097903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784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{39C8ABB3-07A0-4D5E-82D2-3D43156464BE}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{41827470-62AE-417D-9775-044B8AA9BBCF}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{4B5CFF99-7948-48E8-9777-D5D670979B45}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{3F87E80B-F189-4A5E-966E-BE309856B080}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{262A07ED-E9F3-4297-AE16-405560F9CD87}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c:v>
                </c:pt>
                <c:pt idx="1">
                  <c:v>15</c:v>
                </c:pt>
                <c:pt idx="2">
                  <c:v>14.3</c:v>
                </c:pt>
                <c:pt idx="3">
                  <c:v>12.9</c:v>
                </c:pt>
                <c:pt idx="4">
                  <c:v>12.1</c:v>
                </c:pt>
              </c:numCache>
            </c:numRef>
          </c:xVal>
          <c:yVal>
            <c:numRef>
              <c:f>公会計指標分析・財政指標組合せ分析表!$K$73:$O$73</c:f>
              <c:numCache>
                <c:formatCode>#,##0.0;"▲ "#,##0.0</c:formatCode>
                <c:ptCount val="5"/>
                <c:pt idx="0">
                  <c:v>117.2</c:v>
                </c:pt>
                <c:pt idx="1">
                  <c:v>101.4</c:v>
                </c:pt>
                <c:pt idx="2">
                  <c:v>99.7</c:v>
                </c:pt>
                <c:pt idx="3">
                  <c:v>87.3</c:v>
                </c:pt>
                <c:pt idx="4">
                  <c:v>78.400000000000006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9584181594263782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{1F25A659-E557-4983-BB62-E97DC2415668}</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3.3826742929363648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{B2B51DF2-5630-4C58-A9D4-1F2B24C5E88F}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{2E3BBBB2-41A2-4867-B96D-3DD3576E6E12}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{6D7AAC01-104C-4A57-B151-EB8A202CC05B}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{AF32422E-BC95-4C4F-A739-25B677B2E2CD}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8.3000000000000007</c:v>
                </c:pt>
                <c:pt idx="2">
                  <c:v>7.7</c:v>
                </c:pt>
                <c:pt idx="3">
                  <c:v>7.1</c:v>
                </c:pt>
                <c:pt idx="4">
                  <c:v>6.3</c:v>
                </c:pt>
              </c:numCache>
            </c:numRef>
          </c:xVal>
          <c:yVal>
            <c:numRef>
              <c:f>公会計指標分析・財政指標組合せ分析表!$K$77:$O$77</c:f>
              <c:numCache>
                <c:formatCode>#,##0.0;"▲ "#,##0.0</c:formatCode>
                <c:ptCount val="5"/>
                <c:pt idx="0">
                  <c:v>62.5</c:v>
                </c:pt>
                <c:pt idx="1">
                  <c:v>57.8</c:v>
                </c:pt>
                <c:pt idx="2">
                  <c:v>49.8</c:v>
                </c:pt>
                <c:pt idx="3">
                  <c:v>45.1</c:v>
                </c:pt>
                <c:pt idx="4">
                  <c:v>37.4</c:v>
                </c:pt>
              </c:numCache>
            </c:numRef>
          </c:yVal>
          <c:smooth val="0"/>
        </c:ser>
        <c:dLbls>
          <c:showLegendKey val="0"/>
          <c:showVal val="0"/>
          <c:showCatName val="0"/>
          <c:showSerName val="0"/>
          <c:showPercent val="0"/>
          <c:showBubbleSize val="0"/>
        </c:dLbls>
        <c:axId val="109832448"/>
        <c:axId val="110514560"/>
      </c:scatterChart>
      <c:valAx>
        <c:axId val="109832448"/>
        <c:scaling>
          <c:orientation val="minMax"/>
          <c:max val="16.900000000000002"/>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514560"/>
        <c:crosses val="autoZero"/>
        <c:crossBetween val="midCat"/>
      </c:valAx>
      <c:valAx>
        <c:axId val="110514560"/>
        <c:scaling>
          <c:orientation val="minMax"/>
          <c:max val="131"/>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8324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元利償還金</a:t>
          </a:r>
          <a:r>
            <a:rPr lang="en-US" altLang="ja-JP"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　任意繰上償還と継続的に行っている新規の市債発行の抑制により、地方債の元利償還額が減少しました。</a:t>
          </a:r>
          <a:endParaRPr lang="ja-JP" altLang="ja-JP" sz="1050">
            <a:effectLst/>
          </a:endParaRPr>
        </a:p>
        <a:p>
          <a:pPr rtl="0"/>
          <a:r>
            <a:rPr lang="en-US" altLang="ja-JP"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公営企業債の元利償還金に対する繰入金</a:t>
          </a:r>
          <a:r>
            <a:rPr lang="en-US" altLang="ja-JP" sz="1050" b="0" i="0" baseline="0">
              <a:solidFill>
                <a:sysClr val="windowText" lastClr="000000"/>
              </a:solidFill>
              <a:effectLst/>
              <a:latin typeface="+mn-lt"/>
              <a:ea typeface="+mn-ea"/>
              <a:cs typeface="+mn-cs"/>
            </a:rPr>
            <a:t>】</a:t>
          </a:r>
          <a:r>
            <a:rPr lang="ja-JP" altLang="ja-JP" sz="1050" b="0" i="0" baseline="0">
              <a:solidFill>
                <a:sysClr val="windowText" lastClr="000000"/>
              </a:solidFill>
              <a:effectLst/>
              <a:latin typeface="+mn-lt"/>
              <a:ea typeface="+mn-ea"/>
              <a:cs typeface="+mn-cs"/>
            </a:rPr>
            <a:t>　</a:t>
          </a:r>
          <a:r>
            <a:rPr lang="ja-JP" altLang="en-US" sz="1050" b="0" i="0" baseline="0">
              <a:solidFill>
                <a:sysClr val="windowText" lastClr="000000"/>
              </a:solidFill>
              <a:effectLst/>
              <a:latin typeface="+mn-lt"/>
              <a:ea typeface="+mn-ea"/>
              <a:cs typeface="+mn-cs"/>
            </a:rPr>
            <a:t>下水道事業に係る資本費平準化債の借入を２７年度に行わなかったことにより、増加しています</a:t>
          </a:r>
          <a:r>
            <a:rPr lang="ja-JP" altLang="ja-JP" sz="1050" b="0" i="0" baseline="0">
              <a:solidFill>
                <a:sysClr val="windowText" lastClr="000000"/>
              </a:solidFill>
              <a:effectLst/>
              <a:latin typeface="+mn-lt"/>
              <a:ea typeface="+mn-ea"/>
              <a:cs typeface="+mn-cs"/>
            </a:rPr>
            <a:t>。</a:t>
          </a:r>
          <a:endParaRPr lang="ja-JP" altLang="ja-JP" sz="1050">
            <a:solidFill>
              <a:sysClr val="windowText" lastClr="000000"/>
            </a:solidFill>
            <a:effectLst/>
          </a:endParaRPr>
        </a:p>
        <a:p>
          <a:pPr rtl="0"/>
          <a:r>
            <a:rPr lang="en-US" altLang="ja-JP"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組合等が起こした地方債の元利償還金に対する負担金等</a:t>
          </a:r>
          <a:r>
            <a:rPr lang="en-US" altLang="ja-JP" sz="1050" b="0" i="0" baseline="0">
              <a:solidFill>
                <a:schemeClr val="dk1"/>
              </a:solidFill>
              <a:effectLst/>
              <a:latin typeface="+mn-lt"/>
              <a:ea typeface="+mn-ea"/>
              <a:cs typeface="+mn-cs"/>
            </a:rPr>
            <a:t>】</a:t>
          </a:r>
          <a:endParaRPr lang="ja-JP" altLang="ja-JP" sz="1050">
            <a:effectLst/>
          </a:endParaRPr>
        </a:p>
        <a:p>
          <a:pPr rtl="0"/>
          <a:r>
            <a:rPr lang="ja-JP" altLang="ja-JP" sz="1050" b="0" i="0" baseline="0">
              <a:solidFill>
                <a:schemeClr val="dk1"/>
              </a:solidFill>
              <a:effectLst/>
              <a:latin typeface="+mn-lt"/>
              <a:ea typeface="+mn-ea"/>
              <a:cs typeface="+mn-cs"/>
            </a:rPr>
            <a:t>　一部事務組合に対する負担金であり、事業の抑制により減少傾向に</a:t>
          </a:r>
          <a:r>
            <a:rPr lang="ja-JP" altLang="en-US" sz="1050" b="0" i="0" baseline="0">
              <a:solidFill>
                <a:schemeClr val="dk1"/>
              </a:solidFill>
              <a:effectLst/>
              <a:latin typeface="+mn-lt"/>
              <a:ea typeface="+mn-ea"/>
              <a:cs typeface="+mn-cs"/>
            </a:rPr>
            <a:t>あり、</a:t>
          </a:r>
          <a:r>
            <a:rPr lang="ja-JP" altLang="ja-JP" sz="1050" b="0" i="0" baseline="0">
              <a:solidFill>
                <a:schemeClr val="dk1"/>
              </a:solidFill>
              <a:effectLst/>
              <a:latin typeface="+mn-lt"/>
              <a:ea typeface="+mn-ea"/>
              <a:cs typeface="+mn-cs"/>
            </a:rPr>
            <a:t>前年度とほぼ同水準です。</a:t>
          </a:r>
          <a:endParaRPr lang="ja-JP" altLang="ja-JP" sz="1050">
            <a:effectLst/>
          </a:endParaRPr>
        </a:p>
        <a:p>
          <a:pPr rtl="0"/>
          <a:r>
            <a:rPr lang="en-US" altLang="ja-JP"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債務負担行為に基づく支出額</a:t>
          </a:r>
          <a:r>
            <a:rPr lang="en-US" altLang="ja-JP"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　これまで行った社会福祉法人等に対する建設費償還補助や土地開発公社の先行取得用地の買い戻しにより、負担が軽減されています。</a:t>
          </a:r>
          <a:endParaRPr lang="ja-JP" altLang="ja-JP" sz="1050">
            <a:effectLst/>
          </a:endParaRPr>
        </a:p>
        <a:p>
          <a:pPr rtl="0"/>
          <a:r>
            <a:rPr lang="en-US" altLang="ja-JP"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算入公債費等</a:t>
          </a:r>
          <a:r>
            <a:rPr lang="en-US" altLang="ja-JP"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　過去の起債に対する基準財政需要額であり、ほぼ横ばいとなっています。</a:t>
          </a:r>
          <a:endParaRPr lang="ja-JP" altLang="ja-JP" sz="1050">
            <a:effectLst/>
          </a:endParaRPr>
        </a:p>
        <a:p>
          <a:pPr rtl="0"/>
          <a:r>
            <a:rPr lang="en-US" altLang="ja-JP"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実質公債費比率の分子</a:t>
          </a:r>
          <a:r>
            <a:rPr lang="en-US" altLang="ja-JP" sz="1050" b="0" i="0" baseline="0">
              <a:solidFill>
                <a:schemeClr val="dk1"/>
              </a:solidFill>
              <a:effectLst/>
              <a:latin typeface="+mn-lt"/>
              <a:ea typeface="+mn-ea"/>
              <a:cs typeface="+mn-cs"/>
            </a:rPr>
            <a:t>】</a:t>
          </a:r>
          <a:r>
            <a:rPr lang="ja-JP" altLang="ja-JP" sz="1050" b="0" i="0" baseline="0">
              <a:solidFill>
                <a:schemeClr val="dk1"/>
              </a:solidFill>
              <a:effectLst/>
              <a:latin typeface="+mn-lt"/>
              <a:ea typeface="+mn-ea"/>
              <a:cs typeface="+mn-cs"/>
            </a:rPr>
            <a:t>　元利償還金の減少、交付税措置率の高い起債の比率が高まっていること</a:t>
          </a:r>
          <a:r>
            <a:rPr lang="ja-JP" altLang="en-US" sz="1050" b="0" i="0" baseline="0">
              <a:solidFill>
                <a:schemeClr val="dk1"/>
              </a:solidFill>
              <a:effectLst/>
              <a:latin typeface="+mn-lt"/>
              <a:ea typeface="+mn-ea"/>
              <a:cs typeface="+mn-cs"/>
            </a:rPr>
            <a:t>に</a:t>
          </a:r>
          <a:r>
            <a:rPr lang="ja-JP" altLang="ja-JP" sz="1050" b="0" i="0" baseline="0">
              <a:solidFill>
                <a:schemeClr val="dk1"/>
              </a:solidFill>
              <a:effectLst/>
              <a:latin typeface="+mn-lt"/>
              <a:ea typeface="+mn-ea"/>
              <a:cs typeface="+mn-cs"/>
            </a:rPr>
            <a:t>より、減少傾向となって</a:t>
          </a:r>
          <a:r>
            <a:rPr lang="ja-JP" altLang="en-US" sz="1050" b="0" i="0" baseline="0">
              <a:solidFill>
                <a:schemeClr val="dk1"/>
              </a:solidFill>
              <a:effectLst/>
              <a:latin typeface="+mn-lt"/>
              <a:ea typeface="+mn-ea"/>
              <a:cs typeface="+mn-cs"/>
            </a:rPr>
            <a:t>おり、前年度とほぼ同水準です</a:t>
          </a:r>
          <a:r>
            <a:rPr lang="ja-JP" altLang="ja-JP" sz="1050" b="0" i="0" baseline="0">
              <a:solidFill>
                <a:schemeClr val="dk1"/>
              </a:solidFill>
              <a:effectLst/>
              <a:latin typeface="+mn-lt"/>
              <a:ea typeface="+mn-ea"/>
              <a:cs typeface="+mn-cs"/>
            </a:rPr>
            <a:t>。</a:t>
          </a:r>
          <a:endParaRPr lang="ja-JP" altLang="ja-JP"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a:solidFill>
                <a:sysClr val="windowText" lastClr="000000"/>
              </a:solidFill>
              <a:effectLst/>
            </a:rPr>
            <a:t>【</a:t>
          </a:r>
          <a:r>
            <a:rPr lang="ja-JP" altLang="en-US">
              <a:solidFill>
                <a:sysClr val="windowText" lastClr="000000"/>
              </a:solidFill>
              <a:effectLst/>
            </a:rPr>
            <a:t>一般会計等に係る地方債現在高</a:t>
          </a:r>
          <a:r>
            <a:rPr lang="en-US" altLang="ja-JP">
              <a:solidFill>
                <a:sysClr val="windowText" lastClr="000000"/>
              </a:solidFill>
              <a:effectLst/>
            </a:rPr>
            <a:t>】</a:t>
          </a:r>
          <a:r>
            <a:rPr lang="ja-JP" altLang="en-US">
              <a:solidFill>
                <a:sysClr val="windowText" lastClr="000000"/>
              </a:solidFill>
              <a:effectLst/>
            </a:rPr>
            <a:t>　新規の市債発行を抑制したことで、地方債残高が減少しました。</a:t>
          </a:r>
        </a:p>
        <a:p>
          <a:pPr rtl="0"/>
          <a:r>
            <a:rPr lang="en-US" altLang="ja-JP">
              <a:solidFill>
                <a:sysClr val="windowText" lastClr="000000"/>
              </a:solidFill>
              <a:effectLst/>
            </a:rPr>
            <a:t>【</a:t>
          </a:r>
          <a:r>
            <a:rPr lang="ja-JP" altLang="en-US">
              <a:solidFill>
                <a:sysClr val="windowText" lastClr="000000"/>
              </a:solidFill>
              <a:effectLst/>
            </a:rPr>
            <a:t>債務負担行為に基づく支出予定額</a:t>
          </a:r>
          <a:r>
            <a:rPr lang="en-US" altLang="ja-JP">
              <a:solidFill>
                <a:sysClr val="windowText" lastClr="000000"/>
              </a:solidFill>
              <a:effectLst/>
            </a:rPr>
            <a:t>】</a:t>
          </a:r>
          <a:r>
            <a:rPr lang="ja-JP" altLang="en-US">
              <a:solidFill>
                <a:sysClr val="windowText" lastClr="000000"/>
              </a:solidFill>
              <a:effectLst/>
            </a:rPr>
            <a:t>　気高あすなろ建設事業の償還期間の終了等により、減少しました。</a:t>
          </a:r>
        </a:p>
        <a:p>
          <a:pPr rtl="0"/>
          <a:r>
            <a:rPr lang="en-US" altLang="ja-JP">
              <a:solidFill>
                <a:sysClr val="windowText" lastClr="000000"/>
              </a:solidFill>
              <a:effectLst/>
            </a:rPr>
            <a:t>【</a:t>
          </a:r>
          <a:r>
            <a:rPr lang="ja-JP" altLang="en-US">
              <a:solidFill>
                <a:sysClr val="windowText" lastClr="000000"/>
              </a:solidFill>
              <a:effectLst/>
            </a:rPr>
            <a:t>組合等負担等見込額</a:t>
          </a:r>
          <a:r>
            <a:rPr lang="en-US" altLang="ja-JP">
              <a:solidFill>
                <a:sysClr val="windowText" lastClr="000000"/>
              </a:solidFill>
              <a:effectLst/>
            </a:rPr>
            <a:t>】</a:t>
          </a:r>
          <a:r>
            <a:rPr lang="ja-JP" altLang="en-US">
              <a:solidFill>
                <a:sysClr val="windowText" lastClr="000000"/>
              </a:solidFill>
              <a:effectLst/>
            </a:rPr>
            <a:t>　可燃物処理施設建設が予定されており、今後増加する見込みです。</a:t>
          </a:r>
        </a:p>
        <a:p>
          <a:pPr rtl="0"/>
          <a:r>
            <a:rPr lang="en-US" altLang="ja-JP">
              <a:solidFill>
                <a:sysClr val="windowText" lastClr="000000"/>
              </a:solidFill>
              <a:effectLst/>
            </a:rPr>
            <a:t>【</a:t>
          </a:r>
          <a:r>
            <a:rPr lang="ja-JP" altLang="en-US">
              <a:solidFill>
                <a:sysClr val="windowText" lastClr="000000"/>
              </a:solidFill>
              <a:effectLst/>
            </a:rPr>
            <a:t>退職手当負担見込額</a:t>
          </a:r>
          <a:r>
            <a:rPr lang="en-US" altLang="ja-JP">
              <a:solidFill>
                <a:sysClr val="windowText" lastClr="000000"/>
              </a:solidFill>
              <a:effectLst/>
            </a:rPr>
            <a:t>】</a:t>
          </a:r>
          <a:r>
            <a:rPr lang="ja-JP" altLang="en-US">
              <a:solidFill>
                <a:sysClr val="windowText" lastClr="000000"/>
              </a:solidFill>
              <a:effectLst/>
            </a:rPr>
            <a:t>　定員適正化計画に基づく職員採用等を行っており、年々減少してきています。</a:t>
          </a:r>
        </a:p>
        <a:p>
          <a:pPr rtl="0"/>
          <a:r>
            <a:rPr lang="en-US" altLang="ja-JP">
              <a:solidFill>
                <a:sysClr val="windowText" lastClr="000000"/>
              </a:solidFill>
              <a:effectLst/>
            </a:rPr>
            <a:t>【</a:t>
          </a:r>
          <a:r>
            <a:rPr lang="ja-JP" altLang="en-US">
              <a:solidFill>
                <a:sysClr val="windowText" lastClr="000000"/>
              </a:solidFill>
              <a:effectLst/>
            </a:rPr>
            <a:t>設立法人等の負担額等負担見込額</a:t>
          </a:r>
          <a:r>
            <a:rPr lang="en-US" altLang="ja-JP">
              <a:solidFill>
                <a:sysClr val="windowText" lastClr="000000"/>
              </a:solidFill>
              <a:effectLst/>
            </a:rPr>
            <a:t>】</a:t>
          </a:r>
        </a:p>
        <a:p>
          <a:pPr rtl="0"/>
          <a:r>
            <a:rPr lang="ja-JP" altLang="en-US">
              <a:solidFill>
                <a:sysClr val="windowText" lastClr="000000"/>
              </a:solidFill>
              <a:effectLst/>
            </a:rPr>
            <a:t>　土地開発公社の事業実施に係る借入金の増等に伴い、負担見込額が増加しました。</a:t>
          </a:r>
        </a:p>
        <a:p>
          <a:pPr rtl="0"/>
          <a:r>
            <a:rPr lang="en-US" altLang="ja-JP">
              <a:solidFill>
                <a:sysClr val="windowText" lastClr="000000"/>
              </a:solidFill>
              <a:effectLst/>
            </a:rPr>
            <a:t>【</a:t>
          </a:r>
          <a:r>
            <a:rPr lang="ja-JP" altLang="en-US">
              <a:solidFill>
                <a:sysClr val="windowText" lastClr="000000"/>
              </a:solidFill>
              <a:effectLst/>
            </a:rPr>
            <a:t>基準財政需要額算入見込額</a:t>
          </a:r>
          <a:r>
            <a:rPr lang="en-US" altLang="ja-JP">
              <a:solidFill>
                <a:sysClr val="windowText" lastClr="000000"/>
              </a:solidFill>
              <a:effectLst/>
            </a:rPr>
            <a:t>】</a:t>
          </a:r>
          <a:r>
            <a:rPr lang="ja-JP" altLang="en-US">
              <a:solidFill>
                <a:sysClr val="windowText" lastClr="000000"/>
              </a:solidFill>
              <a:effectLst/>
            </a:rPr>
            <a:t>　市債の新規発行を抑制してきていることから年々減少してきています。</a:t>
          </a:r>
        </a:p>
        <a:p>
          <a:pPr rtl="0"/>
          <a:r>
            <a:rPr lang="en-US" altLang="ja-JP">
              <a:solidFill>
                <a:sysClr val="windowText" lastClr="000000"/>
              </a:solidFill>
              <a:effectLst/>
            </a:rPr>
            <a:t>【</a:t>
          </a:r>
          <a:r>
            <a:rPr lang="ja-JP" altLang="en-US">
              <a:solidFill>
                <a:sysClr val="windowText" lastClr="000000"/>
              </a:solidFill>
              <a:effectLst/>
            </a:rPr>
            <a:t>将来負担比率の分子</a:t>
          </a:r>
          <a:r>
            <a:rPr lang="en-US" altLang="ja-JP">
              <a:solidFill>
                <a:sysClr val="windowText" lastClr="000000"/>
              </a:solidFill>
              <a:effectLst/>
            </a:rPr>
            <a:t>】</a:t>
          </a:r>
          <a:r>
            <a:rPr lang="ja-JP" altLang="en-US">
              <a:solidFill>
                <a:sysClr val="windowText" lastClr="000000"/>
              </a:solidFill>
              <a:effectLst/>
            </a:rPr>
            <a:t>　市債の現在高が年々減少し、充当可能基金増加しているため、確実に減少傾向となっています。</a:t>
          </a:r>
        </a:p>
        <a:p>
          <a:pPr rtl="0"/>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鳥取県鳥取市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191,969
190,770
765.31
95,800,052
93,871,524
1,723,346
51,763,774
96,376,864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78.4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鳥取県鳥取市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191,969
190,770
765.31
95,800,052
93,871,524
1,723,346
51,763,774
96,376,864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鳥取県鳥取市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191,969
190,770
765.31
95,800,052
93,871,524
1,723,346
51,763,774
96,376,864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鳥取県鳥取市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191,969
190,770
765.31
95,800,052
93,871,524
1,723,346
51,763,774
96,376,864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年に</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度の評価替えの影響を受けた固定資産税の減収が大きく作用し、</a:t>
          </a:r>
          <a:r>
            <a:rPr lang="ja-JP" altLang="en-US" sz="1100">
              <a:solidFill>
                <a:schemeClr val="dk1"/>
              </a:solidFill>
              <a:effectLst/>
              <a:latin typeface="+mn-lt"/>
              <a:ea typeface="+mn-ea"/>
              <a:cs typeface="+mn-cs"/>
            </a:rPr>
            <a:t>市税全体で減収となりましたが、従来より定員適正化の推進などに努め、計画的に人件費をはじめとした</a:t>
          </a:r>
          <a:r>
            <a:rPr kumimoji="1" lang="ja-JP" altLang="ja-JP" sz="1100">
              <a:solidFill>
                <a:schemeClr val="dk1"/>
              </a:solidFill>
              <a:effectLst/>
              <a:latin typeface="+mn-lt"/>
              <a:ea typeface="+mn-ea"/>
              <a:cs typeface="+mn-cs"/>
            </a:rPr>
            <a:t>歳出</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削減</a:t>
          </a:r>
          <a:r>
            <a:rPr kumimoji="1" lang="ja-JP" altLang="en-US" sz="1100">
              <a:solidFill>
                <a:schemeClr val="dk1"/>
              </a:solidFill>
              <a:effectLst/>
              <a:latin typeface="+mn-lt"/>
              <a:ea typeface="+mn-ea"/>
              <a:cs typeface="+mn-cs"/>
            </a:rPr>
            <a:t>を行った結果</a:t>
          </a:r>
          <a:r>
            <a:rPr kumimoji="1" lang="ja-JP" altLang="ja-JP" sz="1100">
              <a:solidFill>
                <a:schemeClr val="dk1"/>
              </a:solidFill>
              <a:effectLst/>
              <a:latin typeface="+mn-lt"/>
              <a:ea typeface="+mn-ea"/>
              <a:cs typeface="+mn-cs"/>
            </a:rPr>
            <a:t>、前年度と横ばいで推移しています。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今後とも、観光・農林水産業などの振興による経済活性化の推進、企業誘致などによる雇用の創造を図り、税収増に努めるとともに、徹底した歳出削減等に取り組んでいきます。</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24342</xdr:rowOff>
    </xdr:to>
    <xdr:cxnSp macro="">
      <xdr:nvCxnSpPr>
        <xdr:cNvPr id="68" name="直線コネクタ 67"/>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52510</xdr:rowOff>
    </xdr:from>
    <xdr:ext cx="762000" cy="259045"/>
    <xdr:sp macro="" textlink="">
      <xdr:nvSpPr>
        <xdr:cNvPr id="69"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24342</xdr:rowOff>
    </xdr:to>
    <xdr:cxnSp macro="">
      <xdr:nvCxnSpPr>
        <xdr:cNvPr id="71" name="直線コネクタ 70"/>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24342</xdr:rowOff>
    </xdr:to>
    <xdr:cxnSp macro="">
      <xdr:nvCxnSpPr>
        <xdr:cNvPr id="74" name="直線コネクタ 73"/>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76" name="テキスト ボックス 75"/>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24342</xdr:rowOff>
    </xdr:to>
    <xdr:cxnSp macro="">
      <xdr:nvCxnSpPr>
        <xdr:cNvPr id="77" name="直線コネクタ 76"/>
        <xdr:cNvCxnSpPr/>
      </xdr:nvCxnSpPr>
      <xdr:spPr>
        <a:xfrm>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40869</xdr:rowOff>
    </xdr:from>
    <xdr:ext cx="762000" cy="259045"/>
    <xdr:sp macro="" textlink="">
      <xdr:nvSpPr>
        <xdr:cNvPr id="88" name="財政力該当値テキスト"/>
        <xdr:cNvSpPr txBox="1"/>
      </xdr:nvSpPr>
      <xdr:spPr>
        <a:xfrm>
          <a:off x="5041900" y="741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1" name="円/楕円 90"/>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2" name="テキスト ボックス 91"/>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歳入面では、</a:t>
          </a:r>
          <a:r>
            <a:rPr kumimoji="1" lang="ja-JP" altLang="en-US" sz="1100">
              <a:solidFill>
                <a:schemeClr val="dk1"/>
              </a:solidFill>
              <a:effectLst/>
              <a:latin typeface="+mn-lt"/>
              <a:ea typeface="+mn-ea"/>
              <a:cs typeface="+mn-cs"/>
            </a:rPr>
            <a:t>地方税の減少や合併算定替効果額の縮減による地方交付税の減少があったものの、税率引上後の地方消費税の中間申告・中間納付が始まったことに伴い、地方消費税交付金が対前年度１５億円増となり、全体で６億円増加しました。</a:t>
          </a:r>
          <a:r>
            <a:rPr kumimoji="1" lang="ja-JP" altLang="ja-JP" sz="1100">
              <a:solidFill>
                <a:schemeClr val="dk1"/>
              </a:solidFill>
              <a:effectLst/>
              <a:latin typeface="+mn-lt"/>
              <a:ea typeface="+mn-ea"/>
              <a:cs typeface="+mn-cs"/>
            </a:rPr>
            <a:t>経常経費に充当した一般財源は、</a:t>
          </a:r>
          <a:r>
            <a:rPr kumimoji="1" lang="ja-JP" altLang="en-US" sz="1100">
              <a:solidFill>
                <a:schemeClr val="dk1"/>
              </a:solidFill>
              <a:effectLst/>
              <a:latin typeface="+mn-lt"/>
              <a:ea typeface="+mn-ea"/>
              <a:cs typeface="+mn-cs"/>
            </a:rPr>
            <a:t>子ども・子育て支援新制度が開始されたことにより私立保育園運営費が増加し、扶助費への充当額が増加しましたが、</a:t>
          </a:r>
          <a:r>
            <a:rPr lang="ja-JP" altLang="ja-JP" sz="1100">
              <a:solidFill>
                <a:schemeClr val="dk1"/>
              </a:solidFill>
              <a:effectLst/>
              <a:latin typeface="+mn-lt"/>
              <a:ea typeface="+mn-ea"/>
              <a:cs typeface="+mn-cs"/>
            </a:rPr>
            <a:t>市債発行の抑制効果による公債費の減と暖冬の影響を受けた除雪費の減などがこれを上回り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経常収支比率は前年度と比較して</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改善しました</a:t>
          </a:r>
          <a:r>
            <a:rPr kumimoji="1" lang="ja-JP" altLang="ja-JP" sz="1100">
              <a:solidFill>
                <a:schemeClr val="dk1"/>
              </a:solidFill>
              <a:effectLst/>
              <a:latin typeface="+mn-lt"/>
              <a:ea typeface="+mn-ea"/>
              <a:cs typeface="+mn-cs"/>
            </a:rPr>
            <a:t>。</a:t>
          </a:r>
          <a:endParaRPr lang="ja-JP" altLang="ja-JP" sz="1100">
            <a:effectLst/>
          </a:endParaRPr>
        </a:p>
        <a:p>
          <a:pPr eaLnBrk="1" fontAlgn="auto" latinLnBrk="0" hangingPunct="1"/>
          <a:r>
            <a:rPr kumimoji="1" lang="ja-JP" altLang="en-US" sz="1100">
              <a:solidFill>
                <a:schemeClr val="dk1"/>
              </a:solidFill>
              <a:effectLst/>
              <a:latin typeface="+mn-lt"/>
              <a:ea typeface="+mn-ea"/>
              <a:cs typeface="+mn-cs"/>
            </a:rPr>
            <a:t>引き続き公債費の縮減に取り組むとともに、市税増収のための観光振興や企業誘致等に戦略的に取り組み、財政の健全化に努めていきます。</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105833</xdr:rowOff>
    </xdr:from>
    <xdr:to>
      <xdr:col>7</xdr:col>
      <xdr:colOff>152400</xdr:colOff>
      <xdr:row>61</xdr:row>
      <xdr:rowOff>14817</xdr:rowOff>
    </xdr:to>
    <xdr:cxnSp macro="">
      <xdr:nvCxnSpPr>
        <xdr:cNvPr id="131" name="直線コネクタ 130"/>
        <xdr:cNvCxnSpPr/>
      </xdr:nvCxnSpPr>
      <xdr:spPr>
        <a:xfrm flipV="1">
          <a:off x="4114800" y="103928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94421</xdr:rowOff>
    </xdr:from>
    <xdr:ext cx="762000" cy="259045"/>
    <xdr:sp macro="" textlink="">
      <xdr:nvSpPr>
        <xdr:cNvPr id="132" name="財政構造の弾力性平均値テキスト"/>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1270</xdr:rowOff>
    </xdr:from>
    <xdr:to>
      <xdr:col>6</xdr:col>
      <xdr:colOff>0</xdr:colOff>
      <xdr:row>61</xdr:row>
      <xdr:rowOff>14817</xdr:rowOff>
    </xdr:to>
    <xdr:cxnSp macro="">
      <xdr:nvCxnSpPr>
        <xdr:cNvPr id="134" name="直線コネクタ 133"/>
        <xdr:cNvCxnSpPr/>
      </xdr:nvCxnSpPr>
      <xdr:spPr>
        <a:xfrm>
          <a:off x="3225800" y="1028827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133790</xdr:rowOff>
    </xdr:from>
    <xdr:ext cx="736600" cy="259045"/>
    <xdr:sp macro="" textlink="">
      <xdr:nvSpPr>
        <xdr:cNvPr id="136" name="テキスト ボックス 135"/>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148590</xdr:rowOff>
    </xdr:from>
    <xdr:to>
      <xdr:col>4</xdr:col>
      <xdr:colOff>482600</xdr:colOff>
      <xdr:row>60</xdr:row>
      <xdr:rowOff>1270</xdr:rowOff>
    </xdr:to>
    <xdr:cxnSp macro="">
      <xdr:nvCxnSpPr>
        <xdr:cNvPr id="137" name="直線コネクタ 136"/>
        <xdr:cNvCxnSpPr/>
      </xdr:nvCxnSpPr>
      <xdr:spPr>
        <a:xfrm>
          <a:off x="2336800" y="102641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61400</xdr:rowOff>
    </xdr:from>
    <xdr:ext cx="762000" cy="259045"/>
    <xdr:sp macro="" textlink="">
      <xdr:nvSpPr>
        <xdr:cNvPr id="139" name="テキスト ボックス 138"/>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108373</xdr:rowOff>
    </xdr:from>
    <xdr:to>
      <xdr:col>3</xdr:col>
      <xdr:colOff>279400</xdr:colOff>
      <xdr:row>59</xdr:row>
      <xdr:rowOff>148590</xdr:rowOff>
    </xdr:to>
    <xdr:cxnSp macro="">
      <xdr:nvCxnSpPr>
        <xdr:cNvPr id="140" name="直線コネクタ 139"/>
        <xdr:cNvCxnSpPr/>
      </xdr:nvCxnSpPr>
      <xdr:spPr>
        <a:xfrm>
          <a:off x="1447800" y="102239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69444</xdr:rowOff>
    </xdr:from>
    <xdr:ext cx="762000" cy="259045"/>
    <xdr:sp macro="" textlink="">
      <xdr:nvSpPr>
        <xdr:cNvPr id="142" name="テキスト ボックス 141"/>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55033</xdr:rowOff>
    </xdr:from>
    <xdr:to>
      <xdr:col>7</xdr:col>
      <xdr:colOff>203200</xdr:colOff>
      <xdr:row>60</xdr:row>
      <xdr:rowOff>156633</xdr:rowOff>
    </xdr:to>
    <xdr:sp macro="" textlink="">
      <xdr:nvSpPr>
        <xdr:cNvPr id="150" name="円/楕円 149"/>
        <xdr:cNvSpPr/>
      </xdr:nvSpPr>
      <xdr:spPr>
        <a:xfrm>
          <a:off x="4902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71560</xdr:rowOff>
    </xdr:from>
    <xdr:ext cx="762000" cy="259045"/>
    <xdr:sp macro="" textlink="">
      <xdr:nvSpPr>
        <xdr:cNvPr id="151" name="財政構造の弾力性該当値テキスト"/>
        <xdr:cNvSpPr txBox="1"/>
      </xdr:nvSpPr>
      <xdr:spPr>
        <a:xfrm>
          <a:off x="5041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135467</xdr:rowOff>
    </xdr:from>
    <xdr:to>
      <xdr:col>6</xdr:col>
      <xdr:colOff>50800</xdr:colOff>
      <xdr:row>61</xdr:row>
      <xdr:rowOff>65617</xdr:rowOff>
    </xdr:to>
    <xdr:sp macro="" textlink="">
      <xdr:nvSpPr>
        <xdr:cNvPr id="152" name="円/楕円 151"/>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75794</xdr:rowOff>
    </xdr:from>
    <xdr:ext cx="736600" cy="259045"/>
    <xdr:sp macro="" textlink="">
      <xdr:nvSpPr>
        <xdr:cNvPr id="153" name="テキスト ボックス 152"/>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121920</xdr:rowOff>
    </xdr:from>
    <xdr:to>
      <xdr:col>4</xdr:col>
      <xdr:colOff>533400</xdr:colOff>
      <xdr:row>60</xdr:row>
      <xdr:rowOff>52070</xdr:rowOff>
    </xdr:to>
    <xdr:sp macro="" textlink="">
      <xdr:nvSpPr>
        <xdr:cNvPr id="154" name="円/楕円 153"/>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62247</xdr:rowOff>
    </xdr:from>
    <xdr:ext cx="762000" cy="259045"/>
    <xdr:sp macro="" textlink="">
      <xdr:nvSpPr>
        <xdr:cNvPr id="155" name="テキスト ボックス 154"/>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97790</xdr:rowOff>
    </xdr:from>
    <xdr:to>
      <xdr:col>3</xdr:col>
      <xdr:colOff>330200</xdr:colOff>
      <xdr:row>60</xdr:row>
      <xdr:rowOff>27940</xdr:rowOff>
    </xdr:to>
    <xdr:sp macro="" textlink="">
      <xdr:nvSpPr>
        <xdr:cNvPr id="156" name="円/楕円 155"/>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38117</xdr:rowOff>
    </xdr:from>
    <xdr:ext cx="762000" cy="259045"/>
    <xdr:sp macro="" textlink="">
      <xdr:nvSpPr>
        <xdr:cNvPr id="157" name="テキスト ボックス 156"/>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57573</xdr:rowOff>
    </xdr:from>
    <xdr:to>
      <xdr:col>2</xdr:col>
      <xdr:colOff>127000</xdr:colOff>
      <xdr:row>59</xdr:row>
      <xdr:rowOff>159173</xdr:rowOff>
    </xdr:to>
    <xdr:sp macro="" textlink="">
      <xdr:nvSpPr>
        <xdr:cNvPr id="158" name="円/楕円 157"/>
        <xdr:cNvSpPr/>
      </xdr:nvSpPr>
      <xdr:spPr>
        <a:xfrm>
          <a:off x="1397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169350</xdr:rowOff>
    </xdr:from>
    <xdr:ext cx="762000" cy="259045"/>
    <xdr:sp macro="" textlink="">
      <xdr:nvSpPr>
        <xdr:cNvPr id="159" name="テキスト ボックス 158"/>
        <xdr:cNvSpPr txBox="1"/>
      </xdr:nvSpPr>
      <xdr:spPr>
        <a:xfrm>
          <a:off x="1066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[117,700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前年度に比べ</a:t>
          </a:r>
          <a:r>
            <a:rPr kumimoji="1" lang="en-US" altLang="ja-JP" sz="1100">
              <a:latin typeface="ＭＳ Ｐゴシック"/>
            </a:rPr>
            <a:t>1,129</a:t>
          </a:r>
          <a:r>
            <a:rPr kumimoji="1" lang="ja-JP" altLang="en-US" sz="1100">
              <a:latin typeface="ＭＳ Ｐゴシック"/>
            </a:rPr>
            <a:t>円増加しています。これは、人件費は着実に縮減している一方で、国の交付金を活用した経済対策を積極的に実施ことにより物件費が増加したことに加え、人口が前年度に比べ</a:t>
          </a:r>
          <a:r>
            <a:rPr kumimoji="1" lang="en-US" altLang="ja-JP" sz="1100">
              <a:latin typeface="ＭＳ Ｐゴシック"/>
            </a:rPr>
            <a:t>1,095</a:t>
          </a:r>
          <a:r>
            <a:rPr kumimoji="1" lang="ja-JP" altLang="en-US" sz="1100">
              <a:latin typeface="ＭＳ Ｐゴシック"/>
            </a:rPr>
            <a:t>人減少しているため人口１人当たりの決算額が増となったものです。</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9" name="直線コネクタ 188"/>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90"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91" name="直線コネクタ 190"/>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92"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93" name="直線コネクタ 192"/>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134249</xdr:rowOff>
    </xdr:from>
    <xdr:to>
      <xdr:col>7</xdr:col>
      <xdr:colOff>152400</xdr:colOff>
      <xdr:row>84</xdr:row>
      <xdr:rowOff>156950</xdr:rowOff>
    </xdr:to>
    <xdr:cxnSp macro="">
      <xdr:nvCxnSpPr>
        <xdr:cNvPr id="194" name="直線コネクタ 193"/>
        <xdr:cNvCxnSpPr/>
      </xdr:nvCxnSpPr>
      <xdr:spPr>
        <a:xfrm>
          <a:off x="4114800" y="14536049"/>
          <a:ext cx="838200" cy="2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37726</xdr:rowOff>
    </xdr:from>
    <xdr:ext cx="762000" cy="259045"/>
    <xdr:sp macro="" textlink="">
      <xdr:nvSpPr>
        <xdr:cNvPr id="195" name="人件費・物件費等の状況平均値テキスト"/>
        <xdr:cNvSpPr txBox="1"/>
      </xdr:nvSpPr>
      <xdr:spPr>
        <a:xfrm>
          <a:off x="5041900" y="14096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6" name="フローチャート : 判断 195"/>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60110</xdr:rowOff>
    </xdr:from>
    <xdr:to>
      <xdr:col>6</xdr:col>
      <xdr:colOff>0</xdr:colOff>
      <xdr:row>84</xdr:row>
      <xdr:rowOff>134249</xdr:rowOff>
    </xdr:to>
    <xdr:cxnSp macro="">
      <xdr:nvCxnSpPr>
        <xdr:cNvPr id="197" name="直線コネクタ 196"/>
        <xdr:cNvCxnSpPr/>
      </xdr:nvCxnSpPr>
      <xdr:spPr>
        <a:xfrm>
          <a:off x="3225800" y="14461910"/>
          <a:ext cx="889000" cy="7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8" name="フローチャート : 判断 197"/>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91935</xdr:rowOff>
    </xdr:from>
    <xdr:ext cx="736600" cy="259045"/>
    <xdr:sp macro="" textlink="">
      <xdr:nvSpPr>
        <xdr:cNvPr id="199" name="テキスト ボックス 198"/>
        <xdr:cNvSpPr txBox="1"/>
      </xdr:nvSpPr>
      <xdr:spPr>
        <a:xfrm>
          <a:off x="3733800" y="1397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60110</xdr:rowOff>
    </xdr:from>
    <xdr:to>
      <xdr:col>4</xdr:col>
      <xdr:colOff>482600</xdr:colOff>
      <xdr:row>84</xdr:row>
      <xdr:rowOff>121701</xdr:rowOff>
    </xdr:to>
    <xdr:cxnSp macro="">
      <xdr:nvCxnSpPr>
        <xdr:cNvPr id="200" name="直線コネクタ 199"/>
        <xdr:cNvCxnSpPr/>
      </xdr:nvCxnSpPr>
      <xdr:spPr>
        <a:xfrm flipV="1">
          <a:off x="2336800" y="14461910"/>
          <a:ext cx="889000" cy="6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201" name="フローチャート : 判断 200"/>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158459</xdr:rowOff>
    </xdr:from>
    <xdr:ext cx="762000" cy="259045"/>
    <xdr:sp macro="" textlink="">
      <xdr:nvSpPr>
        <xdr:cNvPr id="202" name="テキスト ボックス 201"/>
        <xdr:cNvSpPr txBox="1"/>
      </xdr:nvSpPr>
      <xdr:spPr>
        <a:xfrm>
          <a:off x="2844800" y="138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121701</xdr:rowOff>
    </xdr:from>
    <xdr:to>
      <xdr:col>3</xdr:col>
      <xdr:colOff>279400</xdr:colOff>
      <xdr:row>84</xdr:row>
      <xdr:rowOff>162159</xdr:rowOff>
    </xdr:to>
    <xdr:cxnSp macro="">
      <xdr:nvCxnSpPr>
        <xdr:cNvPr id="203" name="直線コネクタ 202"/>
        <xdr:cNvCxnSpPr/>
      </xdr:nvCxnSpPr>
      <xdr:spPr>
        <a:xfrm flipV="1">
          <a:off x="1447800" y="14523501"/>
          <a:ext cx="889000" cy="4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4" name="フローチャート : 判断 203"/>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17736</xdr:rowOff>
    </xdr:from>
    <xdr:ext cx="762000" cy="259045"/>
    <xdr:sp macro="" textlink="">
      <xdr:nvSpPr>
        <xdr:cNvPr id="205" name="テキスト ボックス 204"/>
        <xdr:cNvSpPr txBox="1"/>
      </xdr:nvSpPr>
      <xdr:spPr>
        <a:xfrm>
          <a:off x="19558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6" name="フローチャート : 判断 205"/>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75950</xdr:rowOff>
    </xdr:from>
    <xdr:ext cx="762000" cy="259045"/>
    <xdr:sp macro="" textlink="">
      <xdr:nvSpPr>
        <xdr:cNvPr id="207" name="テキスト ボックス 206"/>
        <xdr:cNvSpPr txBox="1"/>
      </xdr:nvSpPr>
      <xdr:spPr>
        <a:xfrm>
          <a:off x="1066800" y="139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106150</xdr:rowOff>
    </xdr:from>
    <xdr:to>
      <xdr:col>7</xdr:col>
      <xdr:colOff>203200</xdr:colOff>
      <xdr:row>85</xdr:row>
      <xdr:rowOff>36300</xdr:rowOff>
    </xdr:to>
    <xdr:sp macro="" textlink="">
      <xdr:nvSpPr>
        <xdr:cNvPr id="213" name="円/楕円 212"/>
        <xdr:cNvSpPr/>
      </xdr:nvSpPr>
      <xdr:spPr>
        <a:xfrm>
          <a:off x="4902200" y="145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78227</xdr:rowOff>
    </xdr:from>
    <xdr:ext cx="762000" cy="259045"/>
    <xdr:sp macro="" textlink="">
      <xdr:nvSpPr>
        <xdr:cNvPr id="214" name="人件費・物件費等の状況該当値テキスト"/>
        <xdr:cNvSpPr txBox="1"/>
      </xdr:nvSpPr>
      <xdr:spPr>
        <a:xfrm>
          <a:off x="5041900" y="144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117,700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83449</xdr:rowOff>
    </xdr:from>
    <xdr:to>
      <xdr:col>6</xdr:col>
      <xdr:colOff>50800</xdr:colOff>
      <xdr:row>85</xdr:row>
      <xdr:rowOff>13599</xdr:rowOff>
    </xdr:to>
    <xdr:sp macro="" textlink="">
      <xdr:nvSpPr>
        <xdr:cNvPr id="215" name="円/楕円 214"/>
        <xdr:cNvSpPr/>
      </xdr:nvSpPr>
      <xdr:spPr>
        <a:xfrm>
          <a:off x="4064000" y="144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169826</xdr:rowOff>
    </xdr:from>
    <xdr:ext cx="736600" cy="259045"/>
    <xdr:sp macro="" textlink="">
      <xdr:nvSpPr>
        <xdr:cNvPr id="216" name="テキスト ボックス 215"/>
        <xdr:cNvSpPr txBox="1"/>
      </xdr:nvSpPr>
      <xdr:spPr>
        <a:xfrm>
          <a:off x="3733800" y="1457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116,571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9310</xdr:rowOff>
    </xdr:from>
    <xdr:to>
      <xdr:col>4</xdr:col>
      <xdr:colOff>533400</xdr:colOff>
      <xdr:row>84</xdr:row>
      <xdr:rowOff>110910</xdr:rowOff>
    </xdr:to>
    <xdr:sp macro="" textlink="">
      <xdr:nvSpPr>
        <xdr:cNvPr id="217" name="円/楕円 216"/>
        <xdr:cNvSpPr/>
      </xdr:nvSpPr>
      <xdr:spPr>
        <a:xfrm>
          <a:off x="3175000" y="1441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95687</xdr:rowOff>
    </xdr:from>
    <xdr:ext cx="762000" cy="259045"/>
    <xdr:sp macro="" textlink="">
      <xdr:nvSpPr>
        <xdr:cNvPr id="218" name="テキスト ボックス 217"/>
        <xdr:cNvSpPr txBox="1"/>
      </xdr:nvSpPr>
      <xdr:spPr>
        <a:xfrm>
          <a:off x="2844800" y="144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112,884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70901</xdr:rowOff>
    </xdr:from>
    <xdr:to>
      <xdr:col>3</xdr:col>
      <xdr:colOff>330200</xdr:colOff>
      <xdr:row>85</xdr:row>
      <xdr:rowOff>1051</xdr:rowOff>
    </xdr:to>
    <xdr:sp macro="" textlink="">
      <xdr:nvSpPr>
        <xdr:cNvPr id="219" name="円/楕円 218"/>
        <xdr:cNvSpPr/>
      </xdr:nvSpPr>
      <xdr:spPr>
        <a:xfrm>
          <a:off x="2286000" y="1447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157278</xdr:rowOff>
    </xdr:from>
    <xdr:ext cx="762000" cy="259045"/>
    <xdr:sp macro="" textlink="">
      <xdr:nvSpPr>
        <xdr:cNvPr id="220" name="テキスト ボックス 219"/>
        <xdr:cNvSpPr txBox="1"/>
      </xdr:nvSpPr>
      <xdr:spPr>
        <a:xfrm>
          <a:off x="1955800" y="1455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115,947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111359</xdr:rowOff>
    </xdr:from>
    <xdr:to>
      <xdr:col>2</xdr:col>
      <xdr:colOff>127000</xdr:colOff>
      <xdr:row>85</xdr:row>
      <xdr:rowOff>41509</xdr:rowOff>
    </xdr:to>
    <xdr:sp macro="" textlink="">
      <xdr:nvSpPr>
        <xdr:cNvPr id="221" name="円/楕円 220"/>
        <xdr:cNvSpPr/>
      </xdr:nvSpPr>
      <xdr:spPr>
        <a:xfrm>
          <a:off x="1397000" y="1451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26286</xdr:rowOff>
    </xdr:from>
    <xdr:ext cx="762000" cy="259045"/>
    <xdr:sp macro="" textlink="">
      <xdr:nvSpPr>
        <xdr:cNvPr id="222" name="テキスト ボックス 221"/>
        <xdr:cNvSpPr txBox="1"/>
      </xdr:nvSpPr>
      <xdr:spPr>
        <a:xfrm>
          <a:off x="1066800" y="1459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本市の給与水準は類似団体、全国市平均共に下回っており、</a:t>
          </a:r>
          <a:r>
            <a:rPr kumimoji="1" lang="ja-JP" altLang="ja-JP" sz="1100">
              <a:solidFill>
                <a:schemeClr val="dk1"/>
              </a:solidFill>
              <a:effectLst/>
              <a:latin typeface="+mn-lt"/>
              <a:ea typeface="+mn-ea"/>
              <a:cs typeface="+mn-cs"/>
            </a:rPr>
            <a:t>前年度と</a:t>
          </a:r>
          <a:r>
            <a:rPr kumimoji="1" lang="ja-JP" altLang="en-US" sz="1100">
              <a:solidFill>
                <a:schemeClr val="dk1"/>
              </a:solidFill>
              <a:effectLst/>
              <a:latin typeface="+mn-lt"/>
              <a:ea typeface="+mn-ea"/>
              <a:cs typeface="+mn-cs"/>
            </a:rPr>
            <a:t>同水準を維持しています。今後も引き続き給与の適正化を図り、総人件費の抑制に努めます。</a:t>
          </a:r>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51" name="直線コネクタ 250"/>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2"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3" name="直線コネクタ 252"/>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36689</xdr:rowOff>
    </xdr:from>
    <xdr:to>
      <xdr:col>24</xdr:col>
      <xdr:colOff>558800</xdr:colOff>
      <xdr:row>82</xdr:row>
      <xdr:rowOff>36689</xdr:rowOff>
    </xdr:to>
    <xdr:cxnSp macro="">
      <xdr:nvCxnSpPr>
        <xdr:cNvPr id="256" name="直線コネクタ 255"/>
        <xdr:cNvCxnSpPr/>
      </xdr:nvCxnSpPr>
      <xdr:spPr>
        <a:xfrm>
          <a:off x="16179800" y="140955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7"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8"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127705</xdr:rowOff>
    </xdr:from>
    <xdr:to>
      <xdr:col>23</xdr:col>
      <xdr:colOff>406400</xdr:colOff>
      <xdr:row>82</xdr:row>
      <xdr:rowOff>36689</xdr:rowOff>
    </xdr:to>
    <xdr:cxnSp macro="">
      <xdr:nvCxnSpPr>
        <xdr:cNvPr id="259" name="直線コネクタ 258"/>
        <xdr:cNvCxnSpPr/>
      </xdr:nvCxnSpPr>
      <xdr:spPr>
        <a:xfrm>
          <a:off x="15290800" y="140151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0" name="フローチャート : 判断 259"/>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1" name="テキスト ボックス 260"/>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127705</xdr:rowOff>
    </xdr:from>
    <xdr:to>
      <xdr:col>22</xdr:col>
      <xdr:colOff>203200</xdr:colOff>
      <xdr:row>88</xdr:row>
      <xdr:rowOff>53622</xdr:rowOff>
    </xdr:to>
    <xdr:cxnSp macro="">
      <xdr:nvCxnSpPr>
        <xdr:cNvPr id="262" name="直線コネクタ 261"/>
        <xdr:cNvCxnSpPr/>
      </xdr:nvCxnSpPr>
      <xdr:spPr>
        <a:xfrm flipV="1">
          <a:off x="14401800" y="14015155"/>
          <a:ext cx="889000" cy="112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53622</xdr:rowOff>
    </xdr:from>
    <xdr:to>
      <xdr:col>21</xdr:col>
      <xdr:colOff>0</xdr:colOff>
      <xdr:row>88</xdr:row>
      <xdr:rowOff>80434</xdr:rowOff>
    </xdr:to>
    <xdr:cxnSp macro="">
      <xdr:nvCxnSpPr>
        <xdr:cNvPr id="265" name="直線コネクタ 264"/>
        <xdr:cNvCxnSpPr/>
      </xdr:nvCxnSpPr>
      <xdr:spPr>
        <a:xfrm flipV="1">
          <a:off x="13512800" y="151412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86078</xdr:rowOff>
    </xdr:from>
    <xdr:to>
      <xdr:col>21</xdr:col>
      <xdr:colOff>50800</xdr:colOff>
      <xdr:row>90</xdr:row>
      <xdr:rowOff>16228</xdr:rowOff>
    </xdr:to>
    <xdr:sp macro="" textlink="">
      <xdr:nvSpPr>
        <xdr:cNvPr id="266" name="フローチャート : 判断 265"/>
        <xdr:cNvSpPr/>
      </xdr:nvSpPr>
      <xdr:spPr>
        <a:xfrm>
          <a:off x="14351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1005</xdr:rowOff>
    </xdr:from>
    <xdr:ext cx="762000" cy="259045"/>
    <xdr:sp macro="" textlink="">
      <xdr:nvSpPr>
        <xdr:cNvPr id="267" name="テキスト ボックス 266"/>
        <xdr:cNvSpPr txBox="1"/>
      </xdr:nvSpPr>
      <xdr:spPr>
        <a:xfrm>
          <a:off x="14020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8" name="フローチャート : 判断 267"/>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9" name="テキスト ボックス 268"/>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157339</xdr:rowOff>
    </xdr:from>
    <xdr:to>
      <xdr:col>24</xdr:col>
      <xdr:colOff>609600</xdr:colOff>
      <xdr:row>82</xdr:row>
      <xdr:rowOff>87489</xdr:rowOff>
    </xdr:to>
    <xdr:sp macro="" textlink="">
      <xdr:nvSpPr>
        <xdr:cNvPr id="275" name="円/楕円 274"/>
        <xdr:cNvSpPr/>
      </xdr:nvSpPr>
      <xdr:spPr>
        <a:xfrm>
          <a:off x="169672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2416</xdr:rowOff>
    </xdr:from>
    <xdr:ext cx="762000" cy="259045"/>
    <xdr:sp macro="" textlink="">
      <xdr:nvSpPr>
        <xdr:cNvPr id="276" name="給与水準   （国との比較）該当値テキスト"/>
        <xdr:cNvSpPr txBox="1"/>
      </xdr:nvSpPr>
      <xdr:spPr>
        <a:xfrm>
          <a:off x="17106900" y="1388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157339</xdr:rowOff>
    </xdr:from>
    <xdr:to>
      <xdr:col>23</xdr:col>
      <xdr:colOff>457200</xdr:colOff>
      <xdr:row>82</xdr:row>
      <xdr:rowOff>87489</xdr:rowOff>
    </xdr:to>
    <xdr:sp macro="" textlink="">
      <xdr:nvSpPr>
        <xdr:cNvPr id="277" name="円/楕円 276"/>
        <xdr:cNvSpPr/>
      </xdr:nvSpPr>
      <xdr:spPr>
        <a:xfrm>
          <a:off x="16129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97666</xdr:rowOff>
    </xdr:from>
    <xdr:ext cx="736600" cy="259045"/>
    <xdr:sp macro="" textlink="">
      <xdr:nvSpPr>
        <xdr:cNvPr id="278" name="テキスト ボックス 277"/>
        <xdr:cNvSpPr txBox="1"/>
      </xdr:nvSpPr>
      <xdr:spPr>
        <a:xfrm>
          <a:off x="15798800" y="1381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76905</xdr:rowOff>
    </xdr:from>
    <xdr:to>
      <xdr:col>22</xdr:col>
      <xdr:colOff>254000</xdr:colOff>
      <xdr:row>82</xdr:row>
      <xdr:rowOff>7055</xdr:rowOff>
    </xdr:to>
    <xdr:sp macro="" textlink="">
      <xdr:nvSpPr>
        <xdr:cNvPr id="279" name="円/楕円 278"/>
        <xdr:cNvSpPr/>
      </xdr:nvSpPr>
      <xdr:spPr>
        <a:xfrm>
          <a:off x="15240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17232</xdr:rowOff>
    </xdr:from>
    <xdr:ext cx="762000" cy="259045"/>
    <xdr:sp macro="" textlink="">
      <xdr:nvSpPr>
        <xdr:cNvPr id="280" name="テキスト ボックス 279"/>
        <xdr:cNvSpPr txBox="1"/>
      </xdr:nvSpPr>
      <xdr:spPr>
        <a:xfrm>
          <a:off x="14909800" y="1373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2822</xdr:rowOff>
    </xdr:from>
    <xdr:to>
      <xdr:col>21</xdr:col>
      <xdr:colOff>50800</xdr:colOff>
      <xdr:row>88</xdr:row>
      <xdr:rowOff>104422</xdr:rowOff>
    </xdr:to>
    <xdr:sp macro="" textlink="">
      <xdr:nvSpPr>
        <xdr:cNvPr id="281" name="円/楕円 280"/>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114599</xdr:rowOff>
    </xdr:from>
    <xdr:ext cx="762000" cy="259045"/>
    <xdr:sp macro="" textlink="">
      <xdr:nvSpPr>
        <xdr:cNvPr id="282" name="テキスト ボックス 281"/>
        <xdr:cNvSpPr txBox="1"/>
      </xdr:nvSpPr>
      <xdr:spPr>
        <a:xfrm>
          <a:off x="14020800" y="1485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3" name="円/楕円 282"/>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84" name="テキスト ボックス 283"/>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0.14</a:t>
          </a:r>
          <a:r>
            <a:rPr kumimoji="1" lang="ja-JP" altLang="ja-JP" sz="1100">
              <a:solidFill>
                <a:schemeClr val="dk1"/>
              </a:solidFill>
              <a:effectLst/>
              <a:latin typeface="+mn-lt"/>
              <a:ea typeface="+mn-ea"/>
              <a:cs typeface="+mn-cs"/>
            </a:rPr>
            <a:t>減少し、類似団体の平均とほぼ同水準</a:t>
          </a:r>
          <a:r>
            <a:rPr kumimoji="1" lang="ja-JP" altLang="en-US" sz="1100">
              <a:solidFill>
                <a:schemeClr val="dk1"/>
              </a:solidFill>
              <a:effectLst/>
              <a:latin typeface="+mn-lt"/>
              <a:ea typeface="+mn-ea"/>
              <a:cs typeface="+mn-cs"/>
            </a:rPr>
            <a:t>となっています</a:t>
          </a:r>
          <a:r>
            <a:rPr kumimoji="1" lang="ja-JP" altLang="ja-JP" sz="1100">
              <a:solidFill>
                <a:schemeClr val="dk1"/>
              </a:solidFill>
              <a:effectLst/>
              <a:latin typeface="+mn-lt"/>
              <a:ea typeface="+mn-ea"/>
              <a:cs typeface="+mn-cs"/>
            </a:rPr>
            <a:t>。これは、これまで第一次、第二次鳥取市定員適正化計画（</a:t>
          </a:r>
          <a:r>
            <a:rPr kumimoji="1" lang="en-US" altLang="ja-JP" sz="1100">
              <a:solidFill>
                <a:schemeClr val="dk1"/>
              </a:solidFill>
              <a:effectLst/>
              <a:latin typeface="+mn-lt"/>
              <a:ea typeface="+mn-ea"/>
              <a:cs typeface="+mn-cs"/>
            </a:rPr>
            <a:t>H18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）に基づき職員数の適正化を進めたためです。</a:t>
          </a:r>
          <a:r>
            <a:rPr kumimoji="1" lang="ja-JP" altLang="en-US" sz="1100">
              <a:solidFill>
                <a:schemeClr val="dk1"/>
              </a:solidFill>
              <a:effectLst/>
              <a:latin typeface="+mn-lt"/>
              <a:ea typeface="+mn-ea"/>
              <a:cs typeface="+mn-cs"/>
            </a:rPr>
            <a:t>今後は３２年度までの５年間について新たに策定した鳥取市定員管理方針により、引き続き適正な</a:t>
          </a:r>
          <a:r>
            <a:rPr kumimoji="1" lang="ja-JP" altLang="ja-JP" sz="1100">
              <a:solidFill>
                <a:schemeClr val="dk1"/>
              </a:solidFill>
              <a:effectLst/>
              <a:latin typeface="+mn-lt"/>
              <a:ea typeface="+mn-ea"/>
              <a:cs typeface="+mn-cs"/>
            </a:rPr>
            <a:t>定員の管理を行います。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6" name="直線コネクタ 315"/>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7"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18" name="直線コネクタ 317"/>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19"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0" name="直線コネクタ 319"/>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30662</xdr:rowOff>
    </xdr:from>
    <xdr:to>
      <xdr:col>24</xdr:col>
      <xdr:colOff>558800</xdr:colOff>
      <xdr:row>62</xdr:row>
      <xdr:rowOff>78922</xdr:rowOff>
    </xdr:to>
    <xdr:cxnSp macro="">
      <xdr:nvCxnSpPr>
        <xdr:cNvPr id="321" name="直線コネクタ 320"/>
        <xdr:cNvCxnSpPr/>
      </xdr:nvCxnSpPr>
      <xdr:spPr>
        <a:xfrm flipV="1">
          <a:off x="16179800" y="1066056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137177</xdr:rowOff>
    </xdr:from>
    <xdr:ext cx="762000" cy="259045"/>
    <xdr:sp macro="" textlink="">
      <xdr:nvSpPr>
        <xdr:cNvPr id="322"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3" name="フローチャート : 判断 322"/>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78922</xdr:rowOff>
    </xdr:from>
    <xdr:to>
      <xdr:col>23</xdr:col>
      <xdr:colOff>406400</xdr:colOff>
      <xdr:row>63</xdr:row>
      <xdr:rowOff>7438</xdr:rowOff>
    </xdr:to>
    <xdr:cxnSp macro="">
      <xdr:nvCxnSpPr>
        <xdr:cNvPr id="324" name="直線コネクタ 323"/>
        <xdr:cNvCxnSpPr/>
      </xdr:nvCxnSpPr>
      <xdr:spPr>
        <a:xfrm flipV="1">
          <a:off x="15290800" y="10708822"/>
          <a:ext cx="889000" cy="9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5" name="フローチャート : 判断 324"/>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108874</xdr:rowOff>
    </xdr:from>
    <xdr:ext cx="736600" cy="259045"/>
    <xdr:sp macro="" textlink="">
      <xdr:nvSpPr>
        <xdr:cNvPr id="326" name="テキスト ボックス 325"/>
        <xdr:cNvSpPr txBox="1"/>
      </xdr:nvSpPr>
      <xdr:spPr>
        <a:xfrm>
          <a:off x="15798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7438</xdr:rowOff>
    </xdr:from>
    <xdr:to>
      <xdr:col>22</xdr:col>
      <xdr:colOff>203200</xdr:colOff>
      <xdr:row>63</xdr:row>
      <xdr:rowOff>97065</xdr:rowOff>
    </xdr:to>
    <xdr:cxnSp macro="">
      <xdr:nvCxnSpPr>
        <xdr:cNvPr id="327" name="直線コネクタ 326"/>
        <xdr:cNvCxnSpPr/>
      </xdr:nvCxnSpPr>
      <xdr:spPr>
        <a:xfrm flipV="1">
          <a:off x="14401800" y="10808788"/>
          <a:ext cx="889000" cy="8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28" name="フローチャート : 判断 327"/>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88192</xdr:rowOff>
    </xdr:from>
    <xdr:ext cx="762000" cy="259045"/>
    <xdr:sp macro="" textlink="">
      <xdr:nvSpPr>
        <xdr:cNvPr id="329" name="テキスト ボックス 328"/>
        <xdr:cNvSpPr txBox="1"/>
      </xdr:nvSpPr>
      <xdr:spPr>
        <a:xfrm>
          <a:off x="14909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97065</xdr:rowOff>
    </xdr:from>
    <xdr:to>
      <xdr:col>21</xdr:col>
      <xdr:colOff>0</xdr:colOff>
      <xdr:row>64</xdr:row>
      <xdr:rowOff>118654</xdr:rowOff>
    </xdr:to>
    <xdr:cxnSp macro="">
      <xdr:nvCxnSpPr>
        <xdr:cNvPr id="330" name="直線コネクタ 329"/>
        <xdr:cNvCxnSpPr/>
      </xdr:nvCxnSpPr>
      <xdr:spPr>
        <a:xfrm flipV="1">
          <a:off x="13512800" y="10898415"/>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1" name="フローチャート : 判断 330"/>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2" name="テキスト ボックス 331"/>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3" name="フローチャート : 判断 332"/>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4" name="テキスト ボックス 333"/>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40" name="円/楕円 339"/>
        <xdr:cNvSpPr/>
      </xdr:nvSpPr>
      <xdr:spPr>
        <a:xfrm>
          <a:off x="169672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167839</xdr:rowOff>
    </xdr:from>
    <xdr:ext cx="762000" cy="259045"/>
    <xdr:sp macro="" textlink="">
      <xdr:nvSpPr>
        <xdr:cNvPr id="341" name="定員管理の状況該当値テキスト"/>
        <xdr:cNvSpPr txBox="1"/>
      </xdr:nvSpPr>
      <xdr:spPr>
        <a:xfrm>
          <a:off x="171069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28122</xdr:rowOff>
    </xdr:from>
    <xdr:to>
      <xdr:col>23</xdr:col>
      <xdr:colOff>457200</xdr:colOff>
      <xdr:row>62</xdr:row>
      <xdr:rowOff>129722</xdr:rowOff>
    </xdr:to>
    <xdr:sp macro="" textlink="">
      <xdr:nvSpPr>
        <xdr:cNvPr id="342" name="円/楕円 341"/>
        <xdr:cNvSpPr/>
      </xdr:nvSpPr>
      <xdr:spPr>
        <a:xfrm>
          <a:off x="16129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114499</xdr:rowOff>
    </xdr:from>
    <xdr:ext cx="736600" cy="259045"/>
    <xdr:sp macro="" textlink="">
      <xdr:nvSpPr>
        <xdr:cNvPr id="343" name="テキスト ボックス 342"/>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128088</xdr:rowOff>
    </xdr:from>
    <xdr:to>
      <xdr:col>22</xdr:col>
      <xdr:colOff>254000</xdr:colOff>
      <xdr:row>63</xdr:row>
      <xdr:rowOff>58238</xdr:rowOff>
    </xdr:to>
    <xdr:sp macro="" textlink="">
      <xdr:nvSpPr>
        <xdr:cNvPr id="344" name="円/楕円 343"/>
        <xdr:cNvSpPr/>
      </xdr:nvSpPr>
      <xdr:spPr>
        <a:xfrm>
          <a:off x="15240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43015</xdr:rowOff>
    </xdr:from>
    <xdr:ext cx="762000" cy="259045"/>
    <xdr:sp macro="" textlink="">
      <xdr:nvSpPr>
        <xdr:cNvPr id="345" name="テキスト ボックス 344"/>
        <xdr:cNvSpPr txBox="1"/>
      </xdr:nvSpPr>
      <xdr:spPr>
        <a:xfrm>
          <a:off x="14909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46265</xdr:rowOff>
    </xdr:from>
    <xdr:to>
      <xdr:col>21</xdr:col>
      <xdr:colOff>50800</xdr:colOff>
      <xdr:row>63</xdr:row>
      <xdr:rowOff>147865</xdr:rowOff>
    </xdr:to>
    <xdr:sp macro="" textlink="">
      <xdr:nvSpPr>
        <xdr:cNvPr id="346" name="円/楕円 345"/>
        <xdr:cNvSpPr/>
      </xdr:nvSpPr>
      <xdr:spPr>
        <a:xfrm>
          <a:off x="14351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132642</xdr:rowOff>
    </xdr:from>
    <xdr:ext cx="762000" cy="259045"/>
    <xdr:sp macro="" textlink="">
      <xdr:nvSpPr>
        <xdr:cNvPr id="347" name="テキスト ボックス 346"/>
        <xdr:cNvSpPr txBox="1"/>
      </xdr:nvSpPr>
      <xdr:spPr>
        <a:xfrm>
          <a:off x="14020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67854</xdr:rowOff>
    </xdr:from>
    <xdr:to>
      <xdr:col>19</xdr:col>
      <xdr:colOff>533400</xdr:colOff>
      <xdr:row>64</xdr:row>
      <xdr:rowOff>169454</xdr:rowOff>
    </xdr:to>
    <xdr:sp macro="" textlink="">
      <xdr:nvSpPr>
        <xdr:cNvPr id="348" name="円/楕円 347"/>
        <xdr:cNvSpPr/>
      </xdr:nvSpPr>
      <xdr:spPr>
        <a:xfrm>
          <a:off x="13462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154231</xdr:rowOff>
    </xdr:from>
    <xdr:ext cx="762000" cy="259045"/>
    <xdr:sp macro="" textlink="">
      <xdr:nvSpPr>
        <xdr:cNvPr id="349" name="テキスト ボックス 348"/>
        <xdr:cNvSpPr txBox="1"/>
      </xdr:nvSpPr>
      <xdr:spPr>
        <a:xfrm>
          <a:off x="13131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類似団体平均値を５．８ポイント上回っておりますが、前年度と比較して</a:t>
          </a:r>
          <a:r>
            <a:rPr kumimoji="1" lang="ja-JP" altLang="en-US" sz="1100">
              <a:solidFill>
                <a:schemeClr val="dk1"/>
              </a:solidFill>
              <a:effectLst/>
              <a:latin typeface="+mn-lt"/>
              <a:ea typeface="+mn-ea"/>
              <a:cs typeface="+mn-cs"/>
            </a:rPr>
            <a:t>０．８</a:t>
          </a:r>
          <a:r>
            <a:rPr kumimoji="1" lang="ja-JP" altLang="ja-JP" sz="1100">
              <a:solidFill>
                <a:schemeClr val="dk1"/>
              </a:solidFill>
              <a:effectLst/>
              <a:latin typeface="+mn-lt"/>
              <a:ea typeface="+mn-ea"/>
              <a:cs typeface="+mn-cs"/>
            </a:rPr>
            <a:t>ポイント減少しました。これは、</a:t>
          </a:r>
          <a:r>
            <a:rPr kumimoji="1" lang="ja-JP" altLang="en-US" sz="1100">
              <a:solidFill>
                <a:schemeClr val="dk1"/>
              </a:solidFill>
              <a:effectLst/>
              <a:latin typeface="+mn-lt"/>
              <a:ea typeface="+mn-ea"/>
              <a:cs typeface="+mn-cs"/>
            </a:rPr>
            <a:t>市町村合併後、徹底して取り組んでいる市債発行の抑制効果によって、公債費が２０年度をピークに減少傾向にあることや２６年度に戦略的に行った任意の繰上償還により２７年度の元利償還金額が縮減できたことなどによるものです。</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今後とも、将来にわたり公債費が右肩下がりとなるような計画的な市債の発行と任意の繰上償還に努めるなど、さらなる行財政改革の取組みを進め、持続可能な財政基盤の確立に努めます。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7" name="直線コネクタ 376"/>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78"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79" name="直線コネクタ 378"/>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0"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1" name="直線コネクタ 380"/>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12277</xdr:rowOff>
    </xdr:from>
    <xdr:to>
      <xdr:col>24</xdr:col>
      <xdr:colOff>558800</xdr:colOff>
      <xdr:row>44</xdr:row>
      <xdr:rowOff>76623</xdr:rowOff>
    </xdr:to>
    <xdr:cxnSp macro="">
      <xdr:nvCxnSpPr>
        <xdr:cNvPr id="382" name="直線コネクタ 381"/>
        <xdr:cNvCxnSpPr/>
      </xdr:nvCxnSpPr>
      <xdr:spPr>
        <a:xfrm flipV="1">
          <a:off x="16179800" y="755607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25840</xdr:rowOff>
    </xdr:from>
    <xdr:ext cx="762000" cy="259045"/>
    <xdr:sp macro="" textlink="">
      <xdr:nvSpPr>
        <xdr:cNvPr id="383"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4" name="フローチャート : 判断 383"/>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76623</xdr:rowOff>
    </xdr:from>
    <xdr:to>
      <xdr:col>23</xdr:col>
      <xdr:colOff>406400</xdr:colOff>
      <xdr:row>45</xdr:row>
      <xdr:rowOff>17780</xdr:rowOff>
    </xdr:to>
    <xdr:cxnSp macro="">
      <xdr:nvCxnSpPr>
        <xdr:cNvPr id="385" name="直線コネクタ 384"/>
        <xdr:cNvCxnSpPr/>
      </xdr:nvCxnSpPr>
      <xdr:spPr>
        <a:xfrm flipV="1">
          <a:off x="15290800" y="76204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6" name="フローチャート : 判断 385"/>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13987</xdr:rowOff>
    </xdr:from>
    <xdr:ext cx="736600" cy="259045"/>
    <xdr:sp macro="" textlink="">
      <xdr:nvSpPr>
        <xdr:cNvPr id="387" name="テキスト ボックス 386"/>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17780</xdr:rowOff>
    </xdr:from>
    <xdr:to>
      <xdr:col>22</xdr:col>
      <xdr:colOff>203200</xdr:colOff>
      <xdr:row>45</xdr:row>
      <xdr:rowOff>74083</xdr:rowOff>
    </xdr:to>
    <xdr:cxnSp macro="">
      <xdr:nvCxnSpPr>
        <xdr:cNvPr id="388" name="直線コネクタ 387"/>
        <xdr:cNvCxnSpPr/>
      </xdr:nvCxnSpPr>
      <xdr:spPr>
        <a:xfrm flipV="1">
          <a:off x="14401800" y="77330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9" name="フローチャート : 判断 388"/>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90" name="テキスト ボックス 389"/>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74083</xdr:rowOff>
    </xdr:from>
    <xdr:to>
      <xdr:col>21</xdr:col>
      <xdr:colOff>0</xdr:colOff>
      <xdr:row>45</xdr:row>
      <xdr:rowOff>154517</xdr:rowOff>
    </xdr:to>
    <xdr:cxnSp macro="">
      <xdr:nvCxnSpPr>
        <xdr:cNvPr id="391" name="直線コネクタ 390"/>
        <xdr:cNvCxnSpPr/>
      </xdr:nvCxnSpPr>
      <xdr:spPr>
        <a:xfrm flipV="1">
          <a:off x="13512800" y="77893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2" name="フローチャート : 判断 391"/>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3" name="テキスト ボックス 392"/>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4" name="フローチャート : 判断 393"/>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5" name="テキスト ボックス 394"/>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132927</xdr:rowOff>
    </xdr:from>
    <xdr:to>
      <xdr:col>24</xdr:col>
      <xdr:colOff>609600</xdr:colOff>
      <xdr:row>44</xdr:row>
      <xdr:rowOff>63077</xdr:rowOff>
    </xdr:to>
    <xdr:sp macro="" textlink="">
      <xdr:nvSpPr>
        <xdr:cNvPr id="401" name="円/楕円 400"/>
        <xdr:cNvSpPr/>
      </xdr:nvSpPr>
      <xdr:spPr>
        <a:xfrm>
          <a:off x="16967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105004</xdr:rowOff>
    </xdr:from>
    <xdr:ext cx="762000" cy="259045"/>
    <xdr:sp macro="" textlink="">
      <xdr:nvSpPr>
        <xdr:cNvPr id="402" name="公債費負担の状況該当値テキスト"/>
        <xdr:cNvSpPr txBox="1"/>
      </xdr:nvSpPr>
      <xdr:spPr>
        <a:xfrm>
          <a:off x="17106900" y="747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25823</xdr:rowOff>
    </xdr:from>
    <xdr:to>
      <xdr:col>23</xdr:col>
      <xdr:colOff>457200</xdr:colOff>
      <xdr:row>44</xdr:row>
      <xdr:rowOff>127423</xdr:rowOff>
    </xdr:to>
    <xdr:sp macro="" textlink="">
      <xdr:nvSpPr>
        <xdr:cNvPr id="403" name="円/楕円 402"/>
        <xdr:cNvSpPr/>
      </xdr:nvSpPr>
      <xdr:spPr>
        <a:xfrm>
          <a:off x="16129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112200</xdr:rowOff>
    </xdr:from>
    <xdr:ext cx="736600" cy="259045"/>
    <xdr:sp macro="" textlink="">
      <xdr:nvSpPr>
        <xdr:cNvPr id="404" name="テキスト ボックス 403"/>
        <xdr:cNvSpPr txBox="1"/>
      </xdr:nvSpPr>
      <xdr:spPr>
        <a:xfrm>
          <a:off x="15798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138430</xdr:rowOff>
    </xdr:from>
    <xdr:to>
      <xdr:col>22</xdr:col>
      <xdr:colOff>254000</xdr:colOff>
      <xdr:row>45</xdr:row>
      <xdr:rowOff>68580</xdr:rowOff>
    </xdr:to>
    <xdr:sp macro="" textlink="">
      <xdr:nvSpPr>
        <xdr:cNvPr id="405" name="円/楕円 404"/>
        <xdr:cNvSpPr/>
      </xdr:nvSpPr>
      <xdr:spPr>
        <a:xfrm>
          <a:off x="15240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53357</xdr:rowOff>
    </xdr:from>
    <xdr:ext cx="762000" cy="259045"/>
    <xdr:sp macro="" textlink="">
      <xdr:nvSpPr>
        <xdr:cNvPr id="406" name="テキスト ボックス 405"/>
        <xdr:cNvSpPr txBox="1"/>
      </xdr:nvSpPr>
      <xdr:spPr>
        <a:xfrm>
          <a:off x="14909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23283</xdr:rowOff>
    </xdr:from>
    <xdr:to>
      <xdr:col>21</xdr:col>
      <xdr:colOff>50800</xdr:colOff>
      <xdr:row>45</xdr:row>
      <xdr:rowOff>124883</xdr:rowOff>
    </xdr:to>
    <xdr:sp macro="" textlink="">
      <xdr:nvSpPr>
        <xdr:cNvPr id="407" name="円/楕円 406"/>
        <xdr:cNvSpPr/>
      </xdr:nvSpPr>
      <xdr:spPr>
        <a:xfrm>
          <a:off x="14351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109660</xdr:rowOff>
    </xdr:from>
    <xdr:ext cx="762000" cy="259045"/>
    <xdr:sp macro="" textlink="">
      <xdr:nvSpPr>
        <xdr:cNvPr id="408" name="テキスト ボックス 407"/>
        <xdr:cNvSpPr txBox="1"/>
      </xdr:nvSpPr>
      <xdr:spPr>
        <a:xfrm>
          <a:off x="14020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103717</xdr:rowOff>
    </xdr:from>
    <xdr:to>
      <xdr:col>19</xdr:col>
      <xdr:colOff>533400</xdr:colOff>
      <xdr:row>46</xdr:row>
      <xdr:rowOff>33867</xdr:rowOff>
    </xdr:to>
    <xdr:sp macro="" textlink="">
      <xdr:nvSpPr>
        <xdr:cNvPr id="409" name="円/楕円 408"/>
        <xdr:cNvSpPr/>
      </xdr:nvSpPr>
      <xdr:spPr>
        <a:xfrm>
          <a:off x="13462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18644</xdr:rowOff>
    </xdr:from>
    <xdr:ext cx="762000" cy="259045"/>
    <xdr:sp macro="" textlink="">
      <xdr:nvSpPr>
        <xdr:cNvPr id="410" name="テキスト ボックス 409"/>
        <xdr:cNvSpPr txBox="1"/>
      </xdr:nvSpPr>
      <xdr:spPr>
        <a:xfrm>
          <a:off x="13131800" y="79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類似団体平均値を</a:t>
          </a:r>
          <a:r>
            <a:rPr kumimoji="1" lang="ja-JP" altLang="en-US" sz="1100">
              <a:solidFill>
                <a:schemeClr val="dk1"/>
              </a:solidFill>
              <a:effectLst/>
              <a:latin typeface="+mn-lt"/>
              <a:ea typeface="+mn-ea"/>
              <a:cs typeface="+mn-cs"/>
            </a:rPr>
            <a:t>４１</a:t>
          </a:r>
          <a:r>
            <a:rPr kumimoji="1" lang="ja-JP" altLang="ja-JP" sz="1100">
              <a:solidFill>
                <a:schemeClr val="dk1"/>
              </a:solidFill>
              <a:effectLst/>
              <a:latin typeface="+mn-lt"/>
              <a:ea typeface="+mn-ea"/>
              <a:cs typeface="+mn-cs"/>
            </a:rPr>
            <a:t>ポイント上回っておりますが、前年度と比較して</a:t>
          </a:r>
          <a:r>
            <a:rPr kumimoji="1" lang="ja-JP" altLang="en-US" sz="1100">
              <a:solidFill>
                <a:schemeClr val="dk1"/>
              </a:solidFill>
              <a:effectLst/>
              <a:latin typeface="+mn-lt"/>
              <a:ea typeface="+mn-ea"/>
              <a:cs typeface="+mn-cs"/>
            </a:rPr>
            <a:t>８．９</a:t>
          </a:r>
          <a:r>
            <a:rPr kumimoji="1" lang="ja-JP" altLang="ja-JP" sz="1100">
              <a:solidFill>
                <a:schemeClr val="dk1"/>
              </a:solidFill>
              <a:effectLst/>
              <a:latin typeface="+mn-lt"/>
              <a:ea typeface="+mn-ea"/>
              <a:cs typeface="+mn-cs"/>
            </a:rPr>
            <a:t>ポイント減少しました。これは、起債発行額の抑制等による市債残高の縮減や財政調整基金、</a:t>
          </a:r>
          <a:r>
            <a:rPr kumimoji="1" lang="ja-JP" altLang="en-US" sz="1100">
              <a:solidFill>
                <a:schemeClr val="dk1"/>
              </a:solidFill>
              <a:effectLst/>
              <a:latin typeface="+mn-lt"/>
              <a:ea typeface="+mn-ea"/>
              <a:cs typeface="+mn-cs"/>
            </a:rPr>
            <a:t>退職手当基金</a:t>
          </a:r>
          <a:r>
            <a:rPr kumimoji="1" lang="ja-JP" altLang="ja-JP" sz="1100">
              <a:solidFill>
                <a:schemeClr val="dk1"/>
              </a:solidFill>
              <a:effectLst/>
              <a:latin typeface="+mn-lt"/>
              <a:ea typeface="+mn-ea"/>
              <a:cs typeface="+mn-cs"/>
            </a:rPr>
            <a:t>への積み増しなどによるものです。</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今後とも、義務的経費の削減を中心とする行財政改革を進め、財政の健全化を図ります。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41" name="直線コネクタ 440"/>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2"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3" name="直線コネクタ 442"/>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127968</xdr:rowOff>
    </xdr:from>
    <xdr:to>
      <xdr:col>24</xdr:col>
      <xdr:colOff>558800</xdr:colOff>
      <xdr:row>19</xdr:row>
      <xdr:rowOff>58783</xdr:rowOff>
    </xdr:to>
    <xdr:cxnSp macro="">
      <xdr:nvCxnSpPr>
        <xdr:cNvPr id="446" name="直線コネクタ 445"/>
        <xdr:cNvCxnSpPr/>
      </xdr:nvCxnSpPr>
      <xdr:spPr>
        <a:xfrm flipV="1">
          <a:off x="16179800" y="3214068"/>
          <a:ext cx="8382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136935</xdr:rowOff>
    </xdr:from>
    <xdr:ext cx="762000" cy="259045"/>
    <xdr:sp macro="" textlink="">
      <xdr:nvSpPr>
        <xdr:cNvPr id="447" name="将来負担の状況平均値テキスト"/>
        <xdr:cNvSpPr txBox="1"/>
      </xdr:nvSpPr>
      <xdr:spPr>
        <a:xfrm>
          <a:off x="17106900" y="253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48" name="フローチャート : 判断 447"/>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58783</xdr:rowOff>
    </xdr:from>
    <xdr:to>
      <xdr:col>23</xdr:col>
      <xdr:colOff>406400</xdr:colOff>
      <xdr:row>20</xdr:row>
      <xdr:rowOff>29815</xdr:rowOff>
    </xdr:to>
    <xdr:cxnSp macro="">
      <xdr:nvCxnSpPr>
        <xdr:cNvPr id="449" name="直線コネクタ 448"/>
        <xdr:cNvCxnSpPr/>
      </xdr:nvCxnSpPr>
      <xdr:spPr>
        <a:xfrm flipV="1">
          <a:off x="15290800" y="3316333"/>
          <a:ext cx="8890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50" name="フローチャート : 判断 449"/>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149212</xdr:rowOff>
    </xdr:from>
    <xdr:ext cx="736600" cy="259045"/>
    <xdr:sp macro="" textlink="">
      <xdr:nvSpPr>
        <xdr:cNvPr id="451" name="テキスト ボックス 450"/>
        <xdr:cNvSpPr txBox="1"/>
      </xdr:nvSpPr>
      <xdr:spPr>
        <a:xfrm>
          <a:off x="15798800" y="254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29815</xdr:rowOff>
    </xdr:from>
    <xdr:to>
      <xdr:col>22</xdr:col>
      <xdr:colOff>203200</xdr:colOff>
      <xdr:row>20</xdr:row>
      <xdr:rowOff>49349</xdr:rowOff>
    </xdr:to>
    <xdr:cxnSp macro="">
      <xdr:nvCxnSpPr>
        <xdr:cNvPr id="452" name="直線コネクタ 451"/>
        <xdr:cNvCxnSpPr/>
      </xdr:nvCxnSpPr>
      <xdr:spPr>
        <a:xfrm flipV="1">
          <a:off x="14401800" y="345881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91440</xdr:rowOff>
    </xdr:from>
    <xdr:to>
      <xdr:col>22</xdr:col>
      <xdr:colOff>254000</xdr:colOff>
      <xdr:row>17</xdr:row>
      <xdr:rowOff>21590</xdr:rowOff>
    </xdr:to>
    <xdr:sp macro="" textlink="">
      <xdr:nvSpPr>
        <xdr:cNvPr id="453" name="フローチャート : 判断 452"/>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31767</xdr:rowOff>
    </xdr:from>
    <xdr:ext cx="762000" cy="259045"/>
    <xdr:sp macro="" textlink="">
      <xdr:nvSpPr>
        <xdr:cNvPr id="454" name="テキスト ボックス 453"/>
        <xdr:cNvSpPr txBox="1"/>
      </xdr:nvSpPr>
      <xdr:spPr>
        <a:xfrm>
          <a:off x="14909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49349</xdr:rowOff>
    </xdr:from>
    <xdr:to>
      <xdr:col>21</xdr:col>
      <xdr:colOff>0</xdr:colOff>
      <xdr:row>21</xdr:row>
      <xdr:rowOff>59448</xdr:rowOff>
    </xdr:to>
    <xdr:cxnSp macro="">
      <xdr:nvCxnSpPr>
        <xdr:cNvPr id="455" name="直線コネクタ 454"/>
        <xdr:cNvCxnSpPr/>
      </xdr:nvCxnSpPr>
      <xdr:spPr>
        <a:xfrm flipV="1">
          <a:off x="13512800" y="3478349"/>
          <a:ext cx="889000" cy="18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11914</xdr:rowOff>
    </xdr:from>
    <xdr:to>
      <xdr:col>21</xdr:col>
      <xdr:colOff>50800</xdr:colOff>
      <xdr:row>17</xdr:row>
      <xdr:rowOff>113514</xdr:rowOff>
    </xdr:to>
    <xdr:sp macro="" textlink="">
      <xdr:nvSpPr>
        <xdr:cNvPr id="456" name="フローチャート : 判断 455"/>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123691</xdr:rowOff>
    </xdr:from>
    <xdr:ext cx="762000" cy="259045"/>
    <xdr:sp macro="" textlink="">
      <xdr:nvSpPr>
        <xdr:cNvPr id="457" name="テキスト ボックス 456"/>
        <xdr:cNvSpPr txBox="1"/>
      </xdr:nvSpPr>
      <xdr:spPr>
        <a:xfrm>
          <a:off x="14020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58" name="フローチャート : 判断 457"/>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6246</xdr:rowOff>
    </xdr:from>
    <xdr:ext cx="762000" cy="259045"/>
    <xdr:sp macro="" textlink="">
      <xdr:nvSpPr>
        <xdr:cNvPr id="459" name="テキスト ボックス 458"/>
        <xdr:cNvSpPr txBox="1"/>
      </xdr:nvSpPr>
      <xdr:spPr>
        <a:xfrm>
          <a:off x="13131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77168</xdr:rowOff>
    </xdr:from>
    <xdr:to>
      <xdr:col>24</xdr:col>
      <xdr:colOff>609600</xdr:colOff>
      <xdr:row>19</xdr:row>
      <xdr:rowOff>7317</xdr:rowOff>
    </xdr:to>
    <xdr:sp macro="" textlink="">
      <xdr:nvSpPr>
        <xdr:cNvPr id="465" name="円/楕円 464"/>
        <xdr:cNvSpPr/>
      </xdr:nvSpPr>
      <xdr:spPr>
        <a:xfrm>
          <a:off x="16967200" y="31632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49245</xdr:rowOff>
    </xdr:from>
    <xdr:ext cx="762000" cy="259045"/>
    <xdr:sp macro="" textlink="">
      <xdr:nvSpPr>
        <xdr:cNvPr id="466" name="将来負担の状況該当値テキスト"/>
        <xdr:cNvSpPr txBox="1"/>
      </xdr:nvSpPr>
      <xdr:spPr>
        <a:xfrm>
          <a:off x="17106900" y="313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7983</xdr:rowOff>
    </xdr:from>
    <xdr:to>
      <xdr:col>23</xdr:col>
      <xdr:colOff>457200</xdr:colOff>
      <xdr:row>19</xdr:row>
      <xdr:rowOff>109583</xdr:rowOff>
    </xdr:to>
    <xdr:sp macro="" textlink="">
      <xdr:nvSpPr>
        <xdr:cNvPr id="467" name="円/楕円 466"/>
        <xdr:cNvSpPr/>
      </xdr:nvSpPr>
      <xdr:spPr>
        <a:xfrm>
          <a:off x="16129000" y="32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94360</xdr:rowOff>
    </xdr:from>
    <xdr:ext cx="736600" cy="259045"/>
    <xdr:sp macro="" textlink="">
      <xdr:nvSpPr>
        <xdr:cNvPr id="468" name="テキスト ボックス 467"/>
        <xdr:cNvSpPr txBox="1"/>
      </xdr:nvSpPr>
      <xdr:spPr>
        <a:xfrm>
          <a:off x="15798800" y="335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150465</xdr:rowOff>
    </xdr:from>
    <xdr:to>
      <xdr:col>22</xdr:col>
      <xdr:colOff>254000</xdr:colOff>
      <xdr:row>20</xdr:row>
      <xdr:rowOff>80615</xdr:rowOff>
    </xdr:to>
    <xdr:sp macro="" textlink="">
      <xdr:nvSpPr>
        <xdr:cNvPr id="469" name="円/楕円 468"/>
        <xdr:cNvSpPr/>
      </xdr:nvSpPr>
      <xdr:spPr>
        <a:xfrm>
          <a:off x="15240000" y="34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65392</xdr:rowOff>
    </xdr:from>
    <xdr:ext cx="762000" cy="259045"/>
    <xdr:sp macro="" textlink="">
      <xdr:nvSpPr>
        <xdr:cNvPr id="470" name="テキスト ボックス 469"/>
        <xdr:cNvSpPr txBox="1"/>
      </xdr:nvSpPr>
      <xdr:spPr>
        <a:xfrm>
          <a:off x="14909800" y="34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169999</xdr:rowOff>
    </xdr:from>
    <xdr:to>
      <xdr:col>21</xdr:col>
      <xdr:colOff>50800</xdr:colOff>
      <xdr:row>20</xdr:row>
      <xdr:rowOff>100149</xdr:rowOff>
    </xdr:to>
    <xdr:sp macro="" textlink="">
      <xdr:nvSpPr>
        <xdr:cNvPr id="471" name="円/楕円 470"/>
        <xdr:cNvSpPr/>
      </xdr:nvSpPr>
      <xdr:spPr>
        <a:xfrm>
          <a:off x="14351000" y="342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84926</xdr:rowOff>
    </xdr:from>
    <xdr:ext cx="762000" cy="259045"/>
    <xdr:sp macro="" textlink="">
      <xdr:nvSpPr>
        <xdr:cNvPr id="472" name="テキスト ボックス 471"/>
        <xdr:cNvSpPr txBox="1"/>
      </xdr:nvSpPr>
      <xdr:spPr>
        <a:xfrm>
          <a:off x="14020800" y="351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8648</xdr:rowOff>
    </xdr:from>
    <xdr:to>
      <xdr:col>19</xdr:col>
      <xdr:colOff>533400</xdr:colOff>
      <xdr:row>21</xdr:row>
      <xdr:rowOff>110248</xdr:rowOff>
    </xdr:to>
    <xdr:sp macro="" textlink="">
      <xdr:nvSpPr>
        <xdr:cNvPr id="473" name="円/楕円 472"/>
        <xdr:cNvSpPr/>
      </xdr:nvSpPr>
      <xdr:spPr>
        <a:xfrm>
          <a:off x="13462000" y="36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95025</xdr:rowOff>
    </xdr:from>
    <xdr:ext cx="762000" cy="259045"/>
    <xdr:sp macro="" textlink="">
      <xdr:nvSpPr>
        <xdr:cNvPr id="474" name="テキスト ボックス 473"/>
        <xdr:cNvSpPr txBox="1"/>
      </xdr:nvSpPr>
      <xdr:spPr>
        <a:xfrm>
          <a:off x="13131800" y="369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鳥取県鳥取市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191,969
190,770
765.31
95,800,052
93,871,524
1,723,346
51,763,774
96,376,864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減少しており</a:t>
          </a:r>
          <a:r>
            <a:rPr kumimoji="1" lang="ja-JP" altLang="ja-JP" sz="1100">
              <a:solidFill>
                <a:schemeClr val="dk1"/>
              </a:solidFill>
              <a:effectLst/>
              <a:latin typeface="+mn-lt"/>
              <a:ea typeface="+mn-ea"/>
              <a:cs typeface="+mn-cs"/>
            </a:rPr>
            <a:t>、類似団体の平均値を</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ポイント下回っています。</a:t>
          </a:r>
          <a:endParaRPr lang="ja-JP" altLang="ja-JP" sz="1400">
            <a:effectLst/>
          </a:endParaRPr>
        </a:p>
        <a:p>
          <a:r>
            <a:rPr kumimoji="1" lang="ja-JP" altLang="ja-JP" sz="1100">
              <a:solidFill>
                <a:schemeClr val="dk1"/>
              </a:solidFill>
              <a:effectLst/>
              <a:latin typeface="+mn-lt"/>
              <a:ea typeface="+mn-ea"/>
              <a:cs typeface="+mn-cs"/>
            </a:rPr>
            <a:t>今後も定員管理を進め、人件費の抑制に努めます。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102507</xdr:rowOff>
    </xdr:from>
    <xdr:to>
      <xdr:col>7</xdr:col>
      <xdr:colOff>15875</xdr:colOff>
      <xdr:row>33</xdr:row>
      <xdr:rowOff>124278</xdr:rowOff>
    </xdr:to>
    <xdr:cxnSp macro="">
      <xdr:nvCxnSpPr>
        <xdr:cNvPr id="68" name="直線コネクタ 67"/>
        <xdr:cNvCxnSpPr/>
      </xdr:nvCxnSpPr>
      <xdr:spPr>
        <a:xfrm flipV="1">
          <a:off x="3987800" y="57603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9"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37193</xdr:rowOff>
    </xdr:from>
    <xdr:to>
      <xdr:col>5</xdr:col>
      <xdr:colOff>549275</xdr:colOff>
      <xdr:row>33</xdr:row>
      <xdr:rowOff>124278</xdr:rowOff>
    </xdr:to>
    <xdr:cxnSp macro="">
      <xdr:nvCxnSpPr>
        <xdr:cNvPr id="71" name="直線コネクタ 70"/>
        <xdr:cNvCxnSpPr/>
      </xdr:nvCxnSpPr>
      <xdr:spPr>
        <a:xfrm>
          <a:off x="3098800" y="5695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3" name="テキスト ボックス 72"/>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37193</xdr:rowOff>
    </xdr:from>
    <xdr:to>
      <xdr:col>4</xdr:col>
      <xdr:colOff>346075</xdr:colOff>
      <xdr:row>33</xdr:row>
      <xdr:rowOff>91622</xdr:rowOff>
    </xdr:to>
    <xdr:cxnSp macro="">
      <xdr:nvCxnSpPr>
        <xdr:cNvPr id="74" name="直線コネクタ 73"/>
        <xdr:cNvCxnSpPr/>
      </xdr:nvCxnSpPr>
      <xdr:spPr>
        <a:xfrm flipV="1">
          <a:off x="2209800" y="5695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168020</xdr:rowOff>
    </xdr:from>
    <xdr:ext cx="762000" cy="259045"/>
    <xdr:sp macro="" textlink="">
      <xdr:nvSpPr>
        <xdr:cNvPr id="76" name="テキスト ボックス 75"/>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91622</xdr:rowOff>
    </xdr:from>
    <xdr:to>
      <xdr:col>3</xdr:col>
      <xdr:colOff>142875</xdr:colOff>
      <xdr:row>33</xdr:row>
      <xdr:rowOff>146050</xdr:rowOff>
    </xdr:to>
    <xdr:cxnSp macro="">
      <xdr:nvCxnSpPr>
        <xdr:cNvPr id="77" name="直線コネクタ 76"/>
        <xdr:cNvCxnSpPr/>
      </xdr:nvCxnSpPr>
      <xdr:spPr>
        <a:xfrm flipV="1">
          <a:off x="1320800" y="5749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9" name="テキスト ボックス 78"/>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80" name="フローチャート : 判断 79"/>
        <xdr:cNvSpPr/>
      </xdr:nvSpPr>
      <xdr:spPr>
        <a:xfrm>
          <a:off x="1270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64605</xdr:rowOff>
    </xdr:from>
    <xdr:ext cx="762000" cy="259045"/>
    <xdr:sp macro="" textlink="">
      <xdr:nvSpPr>
        <xdr:cNvPr id="81" name="テキスト ボックス 80"/>
        <xdr:cNvSpPr txBox="1"/>
      </xdr:nvSpPr>
      <xdr:spPr>
        <a:xfrm>
          <a:off x="939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51707</xdr:rowOff>
    </xdr:from>
    <xdr:to>
      <xdr:col>7</xdr:col>
      <xdr:colOff>66675</xdr:colOff>
      <xdr:row>33</xdr:row>
      <xdr:rowOff>153307</xdr:rowOff>
    </xdr:to>
    <xdr:sp macro="" textlink="">
      <xdr:nvSpPr>
        <xdr:cNvPr id="87" name="円/楕円 86"/>
        <xdr:cNvSpPr/>
      </xdr:nvSpPr>
      <xdr:spPr>
        <a:xfrm>
          <a:off x="47752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68234</xdr:rowOff>
    </xdr:from>
    <xdr:ext cx="762000" cy="259045"/>
    <xdr:sp macro="" textlink="">
      <xdr:nvSpPr>
        <xdr:cNvPr id="88" name="人件費該当値テキスト"/>
        <xdr:cNvSpPr txBox="1"/>
      </xdr:nvSpPr>
      <xdr:spPr>
        <a:xfrm>
          <a:off x="49149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73478</xdr:rowOff>
    </xdr:from>
    <xdr:to>
      <xdr:col>5</xdr:col>
      <xdr:colOff>600075</xdr:colOff>
      <xdr:row>34</xdr:row>
      <xdr:rowOff>3628</xdr:rowOff>
    </xdr:to>
    <xdr:sp macro="" textlink="">
      <xdr:nvSpPr>
        <xdr:cNvPr id="89" name="円/楕円 88"/>
        <xdr:cNvSpPr/>
      </xdr:nvSpPr>
      <xdr:spPr>
        <a:xfrm>
          <a:off x="3937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13805</xdr:rowOff>
    </xdr:from>
    <xdr:ext cx="736600" cy="259045"/>
    <xdr:sp macro="" textlink="">
      <xdr:nvSpPr>
        <xdr:cNvPr id="90" name="テキスト ボックス 89"/>
        <xdr:cNvSpPr txBox="1"/>
      </xdr:nvSpPr>
      <xdr:spPr>
        <a:xfrm>
          <a:off x="3606800" y="550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157843</xdr:rowOff>
    </xdr:from>
    <xdr:to>
      <xdr:col>4</xdr:col>
      <xdr:colOff>396875</xdr:colOff>
      <xdr:row>33</xdr:row>
      <xdr:rowOff>87993</xdr:rowOff>
    </xdr:to>
    <xdr:sp macro="" textlink="">
      <xdr:nvSpPr>
        <xdr:cNvPr id="91" name="円/楕円 90"/>
        <xdr:cNvSpPr/>
      </xdr:nvSpPr>
      <xdr:spPr>
        <a:xfrm>
          <a:off x="3048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98170</xdr:rowOff>
    </xdr:from>
    <xdr:ext cx="762000" cy="259045"/>
    <xdr:sp macro="" textlink="">
      <xdr:nvSpPr>
        <xdr:cNvPr id="92" name="テキスト ボックス 91"/>
        <xdr:cNvSpPr txBox="1"/>
      </xdr:nvSpPr>
      <xdr:spPr>
        <a:xfrm>
          <a:off x="2717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40822</xdr:rowOff>
    </xdr:from>
    <xdr:to>
      <xdr:col>3</xdr:col>
      <xdr:colOff>193675</xdr:colOff>
      <xdr:row>33</xdr:row>
      <xdr:rowOff>142422</xdr:rowOff>
    </xdr:to>
    <xdr:sp macro="" textlink="">
      <xdr:nvSpPr>
        <xdr:cNvPr id="93" name="円/楕円 92"/>
        <xdr:cNvSpPr/>
      </xdr:nvSpPr>
      <xdr:spPr>
        <a:xfrm>
          <a:off x="2159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152599</xdr:rowOff>
    </xdr:from>
    <xdr:ext cx="762000" cy="259045"/>
    <xdr:sp macro="" textlink="">
      <xdr:nvSpPr>
        <xdr:cNvPr id="94" name="テキスト ボックス 93"/>
        <xdr:cNvSpPr txBox="1"/>
      </xdr:nvSpPr>
      <xdr:spPr>
        <a:xfrm>
          <a:off x="1828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95250</xdr:rowOff>
    </xdr:from>
    <xdr:to>
      <xdr:col>1</xdr:col>
      <xdr:colOff>676275</xdr:colOff>
      <xdr:row>34</xdr:row>
      <xdr:rowOff>25400</xdr:rowOff>
    </xdr:to>
    <xdr:sp macro="" textlink="">
      <xdr:nvSpPr>
        <xdr:cNvPr id="95" name="円/楕円 94"/>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35577</xdr:rowOff>
    </xdr:from>
    <xdr:ext cx="762000" cy="259045"/>
    <xdr:sp macro="" textlink="">
      <xdr:nvSpPr>
        <xdr:cNvPr id="96" name="テキスト ボックス 95"/>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いずれの年度も類似団体平均値よりも２～３ポイント程度下回っています</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経常的経費の抑制には、今後も引き続き努めていきます。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86179</xdr:rowOff>
    </xdr:from>
    <xdr:to>
      <xdr:col>24</xdr:col>
      <xdr:colOff>31750</xdr:colOff>
      <xdr:row>22</xdr:row>
      <xdr:rowOff>110672</xdr:rowOff>
    </xdr:to>
    <xdr:cxnSp macro="">
      <xdr:nvCxnSpPr>
        <xdr:cNvPr id="126" name="直線コネクタ 125"/>
        <xdr:cNvCxnSpPr/>
      </xdr:nvCxnSpPr>
      <xdr:spPr>
        <a:xfrm flipV="1">
          <a:off x="16510000" y="23150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7"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8" name="直線コネクタ 127"/>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86179</xdr:rowOff>
    </xdr:from>
    <xdr:to>
      <xdr:col>24</xdr:col>
      <xdr:colOff>120650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4536</xdr:rowOff>
    </xdr:from>
    <xdr:to>
      <xdr:col>24</xdr:col>
      <xdr:colOff>31750</xdr:colOff>
      <xdr:row>15</xdr:row>
      <xdr:rowOff>37193</xdr:rowOff>
    </xdr:to>
    <xdr:cxnSp macro="">
      <xdr:nvCxnSpPr>
        <xdr:cNvPr id="131" name="直線コネクタ 130"/>
        <xdr:cNvCxnSpPr/>
      </xdr:nvCxnSpPr>
      <xdr:spPr>
        <a:xfrm flipV="1">
          <a:off x="15671800" y="25762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3" name="フローチャート :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20864</xdr:rowOff>
    </xdr:from>
    <xdr:to>
      <xdr:col>22</xdr:col>
      <xdr:colOff>565150</xdr:colOff>
      <xdr:row>15</xdr:row>
      <xdr:rowOff>37193</xdr:rowOff>
    </xdr:to>
    <xdr:cxnSp macro="">
      <xdr:nvCxnSpPr>
        <xdr:cNvPr id="134" name="直線コネクタ 133"/>
        <xdr:cNvCxnSpPr/>
      </xdr:nvCxnSpPr>
      <xdr:spPr>
        <a:xfrm>
          <a:off x="14782800" y="2592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149679</xdr:rowOff>
    </xdr:from>
    <xdr:to>
      <xdr:col>22</xdr:col>
      <xdr:colOff>615950</xdr:colOff>
      <xdr:row>18</xdr:row>
      <xdr:rowOff>79829</xdr:rowOff>
    </xdr:to>
    <xdr:sp macro="" textlink="">
      <xdr:nvSpPr>
        <xdr:cNvPr id="135" name="フローチャート :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64606</xdr:rowOff>
    </xdr:from>
    <xdr:ext cx="736600" cy="259045"/>
    <xdr:sp macro="" textlink="">
      <xdr:nvSpPr>
        <xdr:cNvPr id="136" name="テキスト ボックス 135"/>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159657</xdr:rowOff>
    </xdr:from>
    <xdr:to>
      <xdr:col>21</xdr:col>
      <xdr:colOff>361950</xdr:colOff>
      <xdr:row>15</xdr:row>
      <xdr:rowOff>20864</xdr:rowOff>
    </xdr:to>
    <xdr:cxnSp macro="">
      <xdr:nvCxnSpPr>
        <xdr:cNvPr id="137" name="直線コネクタ 136"/>
        <xdr:cNvCxnSpPr/>
      </xdr:nvCxnSpPr>
      <xdr:spPr>
        <a:xfrm>
          <a:off x="13893800" y="2559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68036</xdr:rowOff>
    </xdr:from>
    <xdr:to>
      <xdr:col>21</xdr:col>
      <xdr:colOff>412750</xdr:colOff>
      <xdr:row>17</xdr:row>
      <xdr:rowOff>169636</xdr:rowOff>
    </xdr:to>
    <xdr:sp macro="" textlink="">
      <xdr:nvSpPr>
        <xdr:cNvPr id="138" name="フローチャート : 判断 137"/>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154413</xdr:rowOff>
    </xdr:from>
    <xdr:ext cx="762000" cy="259045"/>
    <xdr:sp macro="" textlink="">
      <xdr:nvSpPr>
        <xdr:cNvPr id="139" name="テキスト ボックス 138"/>
        <xdr:cNvSpPr txBox="1"/>
      </xdr:nvSpPr>
      <xdr:spPr>
        <a:xfrm>
          <a:off x="14401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159657</xdr:rowOff>
    </xdr:from>
    <xdr:to>
      <xdr:col>20</xdr:col>
      <xdr:colOff>158750</xdr:colOff>
      <xdr:row>14</xdr:row>
      <xdr:rowOff>159657</xdr:rowOff>
    </xdr:to>
    <xdr:cxnSp macro="">
      <xdr:nvCxnSpPr>
        <xdr:cNvPr id="140" name="直線コネクタ 139"/>
        <xdr:cNvCxnSpPr/>
      </xdr:nvCxnSpPr>
      <xdr:spPr>
        <a:xfrm>
          <a:off x="13004800" y="255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41" name="フローチャート : 判断 140"/>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42" name="テキスト ボックス 141"/>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108857</xdr:rowOff>
    </xdr:from>
    <xdr:to>
      <xdr:col>19</xdr:col>
      <xdr:colOff>6350</xdr:colOff>
      <xdr:row>17</xdr:row>
      <xdr:rowOff>39007</xdr:rowOff>
    </xdr:to>
    <xdr:sp macro="" textlink="">
      <xdr:nvSpPr>
        <xdr:cNvPr id="143" name="フローチャート : 判断 142"/>
        <xdr:cNvSpPr/>
      </xdr:nvSpPr>
      <xdr:spPr>
        <a:xfrm>
          <a:off x="12954000" y="28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23784</xdr:rowOff>
    </xdr:from>
    <xdr:ext cx="762000" cy="259045"/>
    <xdr:sp macro="" textlink="">
      <xdr:nvSpPr>
        <xdr:cNvPr id="144" name="テキスト ボックス 143"/>
        <xdr:cNvSpPr txBox="1"/>
      </xdr:nvSpPr>
      <xdr:spPr>
        <a:xfrm>
          <a:off x="126238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125186</xdr:rowOff>
    </xdr:from>
    <xdr:to>
      <xdr:col>24</xdr:col>
      <xdr:colOff>82550</xdr:colOff>
      <xdr:row>15</xdr:row>
      <xdr:rowOff>55336</xdr:rowOff>
    </xdr:to>
    <xdr:sp macro="" textlink="">
      <xdr:nvSpPr>
        <xdr:cNvPr id="150" name="円/楕円 149"/>
        <xdr:cNvSpPr/>
      </xdr:nvSpPr>
      <xdr:spPr>
        <a:xfrm>
          <a:off x="164592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141713</xdr:rowOff>
    </xdr:from>
    <xdr:ext cx="762000" cy="259045"/>
    <xdr:sp macro="" textlink="">
      <xdr:nvSpPr>
        <xdr:cNvPr id="151" name="物件費該当値テキスト"/>
        <xdr:cNvSpPr txBox="1"/>
      </xdr:nvSpPr>
      <xdr:spPr>
        <a:xfrm>
          <a:off x="16598900" y="237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157843</xdr:rowOff>
    </xdr:from>
    <xdr:to>
      <xdr:col>22</xdr:col>
      <xdr:colOff>615950</xdr:colOff>
      <xdr:row>15</xdr:row>
      <xdr:rowOff>87993</xdr:rowOff>
    </xdr:to>
    <xdr:sp macro="" textlink="">
      <xdr:nvSpPr>
        <xdr:cNvPr id="152" name="円/楕円 151"/>
        <xdr:cNvSpPr/>
      </xdr:nvSpPr>
      <xdr:spPr>
        <a:xfrm>
          <a:off x="15621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98170</xdr:rowOff>
    </xdr:from>
    <xdr:ext cx="736600" cy="259045"/>
    <xdr:sp macro="" textlink="">
      <xdr:nvSpPr>
        <xdr:cNvPr id="153" name="テキスト ボックス 152"/>
        <xdr:cNvSpPr txBox="1"/>
      </xdr:nvSpPr>
      <xdr:spPr>
        <a:xfrm>
          <a:off x="15290800" y="232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141514</xdr:rowOff>
    </xdr:from>
    <xdr:to>
      <xdr:col>21</xdr:col>
      <xdr:colOff>412750</xdr:colOff>
      <xdr:row>15</xdr:row>
      <xdr:rowOff>71664</xdr:rowOff>
    </xdr:to>
    <xdr:sp macro="" textlink="">
      <xdr:nvSpPr>
        <xdr:cNvPr id="154" name="円/楕円 153"/>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81841</xdr:rowOff>
    </xdr:from>
    <xdr:ext cx="762000" cy="259045"/>
    <xdr:sp macro="" textlink="">
      <xdr:nvSpPr>
        <xdr:cNvPr id="155" name="テキスト ボックス 154"/>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108857</xdr:rowOff>
    </xdr:from>
    <xdr:to>
      <xdr:col>20</xdr:col>
      <xdr:colOff>209550</xdr:colOff>
      <xdr:row>15</xdr:row>
      <xdr:rowOff>39007</xdr:rowOff>
    </xdr:to>
    <xdr:sp macro="" textlink="">
      <xdr:nvSpPr>
        <xdr:cNvPr id="156" name="円/楕円 155"/>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57" name="テキスト ボックス 156"/>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58" name="円/楕円 157"/>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49184</xdr:rowOff>
    </xdr:from>
    <xdr:ext cx="762000" cy="259045"/>
    <xdr:sp macro="" textlink="">
      <xdr:nvSpPr>
        <xdr:cNvPr id="159" name="テキスト ボックス 158"/>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類似団体平均値を３．２ポイント下回っておりますが、前年度と比較して０．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ポイント上昇しました。これは子ども・子育て支援新制度が開始されたことにより私立保育園運営費等の増加によるものです。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7" name="直線コネクタ 186"/>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8"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9" name="直線コネクタ 188"/>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90"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91" name="直線コネクタ 190"/>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44450</xdr:rowOff>
    </xdr:from>
    <xdr:to>
      <xdr:col>7</xdr:col>
      <xdr:colOff>15875</xdr:colOff>
      <xdr:row>55</xdr:row>
      <xdr:rowOff>107950</xdr:rowOff>
    </xdr:to>
    <xdr:cxnSp macro="">
      <xdr:nvCxnSpPr>
        <xdr:cNvPr id="192" name="直線コネクタ 191"/>
        <xdr:cNvCxnSpPr/>
      </xdr:nvCxnSpPr>
      <xdr:spPr>
        <a:xfrm>
          <a:off x="3987800" y="9474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92727</xdr:rowOff>
    </xdr:from>
    <xdr:ext cx="762000" cy="259045"/>
    <xdr:sp macro="" textlink="">
      <xdr:nvSpPr>
        <xdr:cNvPr id="193"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4" name="フローチャート : 判断 193"/>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6350</xdr:rowOff>
    </xdr:from>
    <xdr:to>
      <xdr:col>5</xdr:col>
      <xdr:colOff>549275</xdr:colOff>
      <xdr:row>55</xdr:row>
      <xdr:rowOff>44450</xdr:rowOff>
    </xdr:to>
    <xdr:cxnSp macro="">
      <xdr:nvCxnSpPr>
        <xdr:cNvPr id="195" name="直線コネクタ 194"/>
        <xdr:cNvCxnSpPr/>
      </xdr:nvCxnSpPr>
      <xdr:spPr>
        <a:xfrm>
          <a:off x="3098800" y="943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6" name="フローチャート : 判断 195"/>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197" name="テキスト ボックス 196"/>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139700</xdr:rowOff>
    </xdr:from>
    <xdr:to>
      <xdr:col>4</xdr:col>
      <xdr:colOff>346075</xdr:colOff>
      <xdr:row>55</xdr:row>
      <xdr:rowOff>6350</xdr:rowOff>
    </xdr:to>
    <xdr:cxnSp macro="">
      <xdr:nvCxnSpPr>
        <xdr:cNvPr id="198" name="直線コネクタ 197"/>
        <xdr:cNvCxnSpPr/>
      </xdr:nvCxnSpPr>
      <xdr:spPr>
        <a:xfrm>
          <a:off x="2209800" y="939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00" name="テキスト ボックス 19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25400</xdr:rowOff>
    </xdr:from>
    <xdr:to>
      <xdr:col>3</xdr:col>
      <xdr:colOff>142875</xdr:colOff>
      <xdr:row>54</xdr:row>
      <xdr:rowOff>139700</xdr:rowOff>
    </xdr:to>
    <xdr:cxnSp macro="">
      <xdr:nvCxnSpPr>
        <xdr:cNvPr id="201" name="直線コネクタ 200"/>
        <xdr:cNvCxnSpPr/>
      </xdr:nvCxnSpPr>
      <xdr:spPr>
        <a:xfrm>
          <a:off x="1320800" y="9283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2" name="フローチャート : 判断 201"/>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03" name="テキスト ボックス 202"/>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4" name="フローチャート : 判断 203"/>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05" name="テキスト ボックス 204"/>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11" name="円/楕円 21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12"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165100</xdr:rowOff>
    </xdr:from>
    <xdr:to>
      <xdr:col>5</xdr:col>
      <xdr:colOff>600075</xdr:colOff>
      <xdr:row>55</xdr:row>
      <xdr:rowOff>95250</xdr:rowOff>
    </xdr:to>
    <xdr:sp macro="" textlink="">
      <xdr:nvSpPr>
        <xdr:cNvPr id="213" name="円/楕円 212"/>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105427</xdr:rowOff>
    </xdr:from>
    <xdr:ext cx="736600" cy="259045"/>
    <xdr:sp macro="" textlink="">
      <xdr:nvSpPr>
        <xdr:cNvPr id="214" name="テキスト ボックス 213"/>
        <xdr:cNvSpPr txBox="1"/>
      </xdr:nvSpPr>
      <xdr:spPr>
        <a:xfrm>
          <a:off x="3606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127000</xdr:rowOff>
    </xdr:from>
    <xdr:to>
      <xdr:col>4</xdr:col>
      <xdr:colOff>396875</xdr:colOff>
      <xdr:row>55</xdr:row>
      <xdr:rowOff>57150</xdr:rowOff>
    </xdr:to>
    <xdr:sp macro="" textlink="">
      <xdr:nvSpPr>
        <xdr:cNvPr id="215" name="円/楕円 214"/>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67327</xdr:rowOff>
    </xdr:from>
    <xdr:ext cx="762000" cy="259045"/>
    <xdr:sp macro="" textlink="">
      <xdr:nvSpPr>
        <xdr:cNvPr id="216" name="テキスト ボックス 215"/>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88900</xdr:rowOff>
    </xdr:from>
    <xdr:to>
      <xdr:col>3</xdr:col>
      <xdr:colOff>193675</xdr:colOff>
      <xdr:row>55</xdr:row>
      <xdr:rowOff>19050</xdr:rowOff>
    </xdr:to>
    <xdr:sp macro="" textlink="">
      <xdr:nvSpPr>
        <xdr:cNvPr id="217" name="円/楕円 216"/>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29227</xdr:rowOff>
    </xdr:from>
    <xdr:ext cx="762000" cy="259045"/>
    <xdr:sp macro="" textlink="">
      <xdr:nvSpPr>
        <xdr:cNvPr id="218" name="テキスト ボックス 217"/>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219" name="円/楕円 218"/>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86377</xdr:rowOff>
    </xdr:from>
    <xdr:ext cx="762000" cy="259045"/>
    <xdr:sp macro="" textlink="">
      <xdr:nvSpPr>
        <xdr:cNvPr id="220" name="テキスト ボックス 219"/>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類似団体平均値を２．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ポイント下回っています</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今後とも繰出金の縮減を図るため、事業会計において独立採算の原則に立ち返り、普通会計の負担額を減らしていくよう努めます。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8" name="直線コネクタ 247"/>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51"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2" name="直線コネクタ 251"/>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50800</xdr:rowOff>
    </xdr:from>
    <xdr:to>
      <xdr:col>24</xdr:col>
      <xdr:colOff>31750</xdr:colOff>
      <xdr:row>54</xdr:row>
      <xdr:rowOff>88900</xdr:rowOff>
    </xdr:to>
    <xdr:cxnSp macro="">
      <xdr:nvCxnSpPr>
        <xdr:cNvPr id="253" name="直線コネクタ 252"/>
        <xdr:cNvCxnSpPr/>
      </xdr:nvCxnSpPr>
      <xdr:spPr>
        <a:xfrm flipV="1">
          <a:off x="15671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4"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5" name="フローチャート : 判断 254"/>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38100</xdr:rowOff>
    </xdr:from>
    <xdr:to>
      <xdr:col>22</xdr:col>
      <xdr:colOff>565150</xdr:colOff>
      <xdr:row>54</xdr:row>
      <xdr:rowOff>88900</xdr:rowOff>
    </xdr:to>
    <xdr:cxnSp macro="">
      <xdr:nvCxnSpPr>
        <xdr:cNvPr id="256" name="直線コネクタ 255"/>
        <xdr:cNvCxnSpPr/>
      </xdr:nvCxnSpPr>
      <xdr:spPr>
        <a:xfrm>
          <a:off x="14782800" y="9296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xdr:rowOff>
    </xdr:from>
    <xdr:to>
      <xdr:col>21</xdr:col>
      <xdr:colOff>361950</xdr:colOff>
      <xdr:row>54</xdr:row>
      <xdr:rowOff>38100</xdr:rowOff>
    </xdr:to>
    <xdr:cxnSp macro="">
      <xdr:nvCxnSpPr>
        <xdr:cNvPr id="259" name="直線コネクタ 258"/>
        <xdr:cNvCxnSpPr/>
      </xdr:nvCxnSpPr>
      <xdr:spPr>
        <a:xfrm>
          <a:off x="13893800" y="927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60" name="フローチャート : 判断 259"/>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61" name="テキスト ボックス 260"/>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xdr:rowOff>
    </xdr:from>
    <xdr:to>
      <xdr:col>20</xdr:col>
      <xdr:colOff>158750</xdr:colOff>
      <xdr:row>55</xdr:row>
      <xdr:rowOff>31750</xdr:rowOff>
    </xdr:to>
    <xdr:cxnSp macro="">
      <xdr:nvCxnSpPr>
        <xdr:cNvPr id="262" name="直線コネクタ 261"/>
        <xdr:cNvCxnSpPr/>
      </xdr:nvCxnSpPr>
      <xdr:spPr>
        <a:xfrm flipV="1">
          <a:off x="13004800" y="9271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5" name="フローチャート : 判断 264"/>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35577</xdr:rowOff>
    </xdr:from>
    <xdr:ext cx="762000" cy="259045"/>
    <xdr:sp macro="" textlink="">
      <xdr:nvSpPr>
        <xdr:cNvPr id="266" name="テキスト ボックス 265"/>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0</xdr:rowOff>
    </xdr:from>
    <xdr:to>
      <xdr:col>24</xdr:col>
      <xdr:colOff>82550</xdr:colOff>
      <xdr:row>54</xdr:row>
      <xdr:rowOff>101600</xdr:rowOff>
    </xdr:to>
    <xdr:sp macro="" textlink="">
      <xdr:nvSpPr>
        <xdr:cNvPr id="272" name="円/楕円 271"/>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16527</xdr:rowOff>
    </xdr:from>
    <xdr:ext cx="762000" cy="259045"/>
    <xdr:sp macro="" textlink="">
      <xdr:nvSpPr>
        <xdr:cNvPr id="273" name="その他該当値テキスト"/>
        <xdr:cNvSpPr txBox="1"/>
      </xdr:nvSpPr>
      <xdr:spPr>
        <a:xfrm>
          <a:off x="16598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38100</xdr:rowOff>
    </xdr:from>
    <xdr:to>
      <xdr:col>22</xdr:col>
      <xdr:colOff>615950</xdr:colOff>
      <xdr:row>54</xdr:row>
      <xdr:rowOff>139700</xdr:rowOff>
    </xdr:to>
    <xdr:sp macro="" textlink="">
      <xdr:nvSpPr>
        <xdr:cNvPr id="274" name="円/楕円 273"/>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149877</xdr:rowOff>
    </xdr:from>
    <xdr:ext cx="736600" cy="259045"/>
    <xdr:sp macro="" textlink="">
      <xdr:nvSpPr>
        <xdr:cNvPr id="275" name="テキスト ボックス 274"/>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158750</xdr:rowOff>
    </xdr:from>
    <xdr:to>
      <xdr:col>21</xdr:col>
      <xdr:colOff>412750</xdr:colOff>
      <xdr:row>54</xdr:row>
      <xdr:rowOff>88900</xdr:rowOff>
    </xdr:to>
    <xdr:sp macro="" textlink="">
      <xdr:nvSpPr>
        <xdr:cNvPr id="276" name="円/楕円 275"/>
        <xdr:cNvSpPr/>
      </xdr:nvSpPr>
      <xdr:spPr>
        <a:xfrm>
          <a:off x="14732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99077</xdr:rowOff>
    </xdr:from>
    <xdr:ext cx="762000" cy="259045"/>
    <xdr:sp macro="" textlink="">
      <xdr:nvSpPr>
        <xdr:cNvPr id="277" name="テキスト ボックス 276"/>
        <xdr:cNvSpPr txBox="1"/>
      </xdr:nvSpPr>
      <xdr:spPr>
        <a:xfrm>
          <a:off x="14401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133350</xdr:rowOff>
    </xdr:from>
    <xdr:to>
      <xdr:col>20</xdr:col>
      <xdr:colOff>209550</xdr:colOff>
      <xdr:row>54</xdr:row>
      <xdr:rowOff>63500</xdr:rowOff>
    </xdr:to>
    <xdr:sp macro="" textlink="">
      <xdr:nvSpPr>
        <xdr:cNvPr id="278" name="円/楕円 277"/>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73677</xdr:rowOff>
    </xdr:from>
    <xdr:ext cx="762000" cy="259045"/>
    <xdr:sp macro="" textlink="">
      <xdr:nvSpPr>
        <xdr:cNvPr id="279" name="テキスト ボックス 278"/>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80" name="円/楕円 279"/>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81" name="テキスト ボックス 280"/>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０．６</a:t>
          </a:r>
          <a:r>
            <a:rPr kumimoji="1" lang="ja-JP" altLang="ja-JP" sz="1100">
              <a:solidFill>
                <a:schemeClr val="dk1"/>
              </a:solidFill>
              <a:effectLst/>
              <a:latin typeface="+mn-lt"/>
              <a:ea typeface="+mn-ea"/>
              <a:cs typeface="+mn-cs"/>
            </a:rPr>
            <a:t>ポイント上昇しました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下水道事業に係る資本費平準化債の借入を行わなかったことにより</a:t>
          </a:r>
          <a:r>
            <a:rPr kumimoji="1" lang="ja-JP" altLang="en-US" sz="1100">
              <a:solidFill>
                <a:schemeClr val="dk1"/>
              </a:solidFill>
              <a:effectLst/>
              <a:latin typeface="+mn-lt"/>
              <a:ea typeface="+mn-ea"/>
              <a:cs typeface="+mn-cs"/>
            </a:rPr>
            <a:t>地方債の財源として充てられる</a:t>
          </a:r>
          <a:r>
            <a:rPr kumimoji="1" lang="ja-JP" altLang="ja-JP" sz="1100">
              <a:solidFill>
                <a:schemeClr val="dk1"/>
              </a:solidFill>
              <a:effectLst/>
              <a:latin typeface="+mn-lt"/>
              <a:ea typeface="+mn-ea"/>
              <a:cs typeface="+mn-cs"/>
            </a:rPr>
            <a:t>公営企業会計への</a:t>
          </a:r>
          <a:r>
            <a:rPr kumimoji="1" lang="ja-JP" altLang="en-US" sz="1100">
              <a:solidFill>
                <a:schemeClr val="dk1"/>
              </a:solidFill>
              <a:effectLst/>
              <a:latin typeface="+mn-lt"/>
              <a:ea typeface="+mn-ea"/>
              <a:cs typeface="+mn-cs"/>
            </a:rPr>
            <a:t>負担</a:t>
          </a:r>
          <a:r>
            <a:rPr kumimoji="1" lang="ja-JP" altLang="ja-JP" sz="1100">
              <a:solidFill>
                <a:schemeClr val="dk1"/>
              </a:solidFill>
              <a:effectLst/>
              <a:latin typeface="+mn-lt"/>
              <a:ea typeface="+mn-ea"/>
              <a:cs typeface="+mn-cs"/>
            </a:rPr>
            <a:t>金が増加したこと</a:t>
          </a:r>
          <a:r>
            <a:rPr kumimoji="1" lang="ja-JP" altLang="en-US" sz="1100">
              <a:solidFill>
                <a:schemeClr val="dk1"/>
              </a:solidFill>
              <a:effectLst/>
              <a:latin typeface="+mn-lt"/>
              <a:ea typeface="+mn-ea"/>
              <a:cs typeface="+mn-cs"/>
            </a:rPr>
            <a:t>や可燃物処理場建設に係る広域負担金の増加等</a:t>
          </a:r>
          <a:r>
            <a:rPr kumimoji="1" lang="ja-JP" altLang="ja-JP" sz="1100">
              <a:solidFill>
                <a:schemeClr val="dk1"/>
              </a:solidFill>
              <a:effectLst/>
              <a:latin typeface="+mn-lt"/>
              <a:ea typeface="+mn-ea"/>
              <a:cs typeface="+mn-cs"/>
            </a:rPr>
            <a:t>によるものです。　</a:t>
          </a:r>
          <a:endParaRPr lang="ja-JP" altLang="ja-JP">
            <a:effectLst/>
          </a:endParaRPr>
        </a:p>
        <a:p>
          <a:r>
            <a:rPr kumimoji="1" lang="ja-JP" altLang="ja-JP" sz="1100">
              <a:solidFill>
                <a:sysClr val="windowText" lastClr="000000"/>
              </a:solidFill>
              <a:effectLst/>
              <a:latin typeface="+mn-lt"/>
              <a:ea typeface="+mn-ea"/>
              <a:cs typeface="+mn-cs"/>
            </a:rPr>
            <a:t>補助金の公平性・透明性の確保や、実績報告の精査及び支出効果を検証するなどにより、毎年度必要に応じて見直しを行います。</a:t>
          </a:r>
          <a:endParaRPr lang="ja-JP" altLang="ja-JP">
            <a:solidFill>
              <a:sysClr val="windowText" lastClr="000000"/>
            </a:solidFill>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08" name="直線コネクタ 307"/>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09"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10" name="直線コネクタ 309"/>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11"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2" name="直線コネクタ 311"/>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134620</xdr:rowOff>
    </xdr:from>
    <xdr:to>
      <xdr:col>24</xdr:col>
      <xdr:colOff>31750</xdr:colOff>
      <xdr:row>39</xdr:row>
      <xdr:rowOff>8890</xdr:rowOff>
    </xdr:to>
    <xdr:cxnSp macro="">
      <xdr:nvCxnSpPr>
        <xdr:cNvPr id="313" name="直線コネクタ 312"/>
        <xdr:cNvCxnSpPr/>
      </xdr:nvCxnSpPr>
      <xdr:spPr>
        <a:xfrm>
          <a:off x="15671800" y="6649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115587</xdr:rowOff>
    </xdr:from>
    <xdr:ext cx="762000" cy="259045"/>
    <xdr:sp macro="" textlink="">
      <xdr:nvSpPr>
        <xdr:cNvPr id="314"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5" name="フローチャート : 判断 314"/>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58420</xdr:rowOff>
    </xdr:from>
    <xdr:to>
      <xdr:col>22</xdr:col>
      <xdr:colOff>565150</xdr:colOff>
      <xdr:row>38</xdr:row>
      <xdr:rowOff>134620</xdr:rowOff>
    </xdr:to>
    <xdr:cxnSp macro="">
      <xdr:nvCxnSpPr>
        <xdr:cNvPr id="316" name="直線コネクタ 315"/>
        <xdr:cNvCxnSpPr/>
      </xdr:nvCxnSpPr>
      <xdr:spPr>
        <a:xfrm>
          <a:off x="14782800" y="6573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7" name="フローチャート : 判断 316"/>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1287</xdr:rowOff>
    </xdr:from>
    <xdr:ext cx="736600" cy="259045"/>
    <xdr:sp macro="" textlink="">
      <xdr:nvSpPr>
        <xdr:cNvPr id="318" name="テキスト ボックス 317"/>
        <xdr:cNvSpPr txBox="1"/>
      </xdr:nvSpPr>
      <xdr:spPr>
        <a:xfrm>
          <a:off x="15290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27940</xdr:rowOff>
    </xdr:from>
    <xdr:to>
      <xdr:col>21</xdr:col>
      <xdr:colOff>361950</xdr:colOff>
      <xdr:row>38</xdr:row>
      <xdr:rowOff>58420</xdr:rowOff>
    </xdr:to>
    <xdr:cxnSp macro="">
      <xdr:nvCxnSpPr>
        <xdr:cNvPr id="319" name="直線コネクタ 318"/>
        <xdr:cNvCxnSpPr/>
      </xdr:nvCxnSpPr>
      <xdr:spPr>
        <a:xfrm>
          <a:off x="13893800" y="6543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20" name="フローチャート : 判断 31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21" name="テキスト ボックス 320"/>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8890</xdr:rowOff>
    </xdr:from>
    <xdr:to>
      <xdr:col>20</xdr:col>
      <xdr:colOff>158750</xdr:colOff>
      <xdr:row>38</xdr:row>
      <xdr:rowOff>27940</xdr:rowOff>
    </xdr:to>
    <xdr:cxnSp macro="">
      <xdr:nvCxnSpPr>
        <xdr:cNvPr id="322" name="直線コネクタ 321"/>
        <xdr:cNvCxnSpPr/>
      </xdr:nvCxnSpPr>
      <xdr:spPr>
        <a:xfrm>
          <a:off x="13004800" y="63525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4" name="テキスト ボックス 32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5" name="フローチャート : 判断 32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26" name="テキスト ボックス 32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129540</xdr:rowOff>
    </xdr:from>
    <xdr:to>
      <xdr:col>24</xdr:col>
      <xdr:colOff>82550</xdr:colOff>
      <xdr:row>39</xdr:row>
      <xdr:rowOff>59690</xdr:rowOff>
    </xdr:to>
    <xdr:sp macro="" textlink="">
      <xdr:nvSpPr>
        <xdr:cNvPr id="332" name="円/楕円 331"/>
        <xdr:cNvSpPr/>
      </xdr:nvSpPr>
      <xdr:spPr>
        <a:xfrm>
          <a:off x="16459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101617</xdr:rowOff>
    </xdr:from>
    <xdr:ext cx="762000" cy="259045"/>
    <xdr:sp macro="" textlink="">
      <xdr:nvSpPr>
        <xdr:cNvPr id="333" name="補助費等該当値テキスト"/>
        <xdr:cNvSpPr txBox="1"/>
      </xdr:nvSpPr>
      <xdr:spPr>
        <a:xfrm>
          <a:off x="16598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83820</xdr:rowOff>
    </xdr:from>
    <xdr:to>
      <xdr:col>22</xdr:col>
      <xdr:colOff>615950</xdr:colOff>
      <xdr:row>39</xdr:row>
      <xdr:rowOff>13970</xdr:rowOff>
    </xdr:to>
    <xdr:sp macro="" textlink="">
      <xdr:nvSpPr>
        <xdr:cNvPr id="334" name="円/楕円 333"/>
        <xdr:cNvSpPr/>
      </xdr:nvSpPr>
      <xdr:spPr>
        <a:xfrm>
          <a:off x="15621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170197</xdr:rowOff>
    </xdr:from>
    <xdr:ext cx="736600" cy="259045"/>
    <xdr:sp macro="" textlink="">
      <xdr:nvSpPr>
        <xdr:cNvPr id="335" name="テキスト ボックス 334"/>
        <xdr:cNvSpPr txBox="1"/>
      </xdr:nvSpPr>
      <xdr:spPr>
        <a:xfrm>
          <a:off x="15290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xdr:rowOff>
    </xdr:from>
    <xdr:to>
      <xdr:col>21</xdr:col>
      <xdr:colOff>412750</xdr:colOff>
      <xdr:row>38</xdr:row>
      <xdr:rowOff>109220</xdr:rowOff>
    </xdr:to>
    <xdr:sp macro="" textlink="">
      <xdr:nvSpPr>
        <xdr:cNvPr id="336" name="円/楕円 335"/>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93997</xdr:rowOff>
    </xdr:from>
    <xdr:ext cx="762000" cy="259045"/>
    <xdr:sp macro="" textlink="">
      <xdr:nvSpPr>
        <xdr:cNvPr id="337" name="テキスト ボックス 336"/>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148590</xdr:rowOff>
    </xdr:from>
    <xdr:to>
      <xdr:col>20</xdr:col>
      <xdr:colOff>209550</xdr:colOff>
      <xdr:row>38</xdr:row>
      <xdr:rowOff>78740</xdr:rowOff>
    </xdr:to>
    <xdr:sp macro="" textlink="">
      <xdr:nvSpPr>
        <xdr:cNvPr id="338" name="円/楕円 337"/>
        <xdr:cNvSpPr/>
      </xdr:nvSpPr>
      <xdr:spPr>
        <a:xfrm>
          <a:off x="13843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63517</xdr:rowOff>
    </xdr:from>
    <xdr:ext cx="762000" cy="259045"/>
    <xdr:sp macro="" textlink="">
      <xdr:nvSpPr>
        <xdr:cNvPr id="339" name="テキスト ボックス 338"/>
        <xdr:cNvSpPr txBox="1"/>
      </xdr:nvSpPr>
      <xdr:spPr>
        <a:xfrm>
          <a:off x="13512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129540</xdr:rowOff>
    </xdr:from>
    <xdr:to>
      <xdr:col>19</xdr:col>
      <xdr:colOff>6350</xdr:colOff>
      <xdr:row>37</xdr:row>
      <xdr:rowOff>59690</xdr:rowOff>
    </xdr:to>
    <xdr:sp macro="" textlink="">
      <xdr:nvSpPr>
        <xdr:cNvPr id="340" name="円/楕円 339"/>
        <xdr:cNvSpPr/>
      </xdr:nvSpPr>
      <xdr:spPr>
        <a:xfrm>
          <a:off x="12954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44467</xdr:rowOff>
    </xdr:from>
    <xdr:ext cx="762000" cy="259045"/>
    <xdr:sp macro="" textlink="">
      <xdr:nvSpPr>
        <xdr:cNvPr id="341" name="テキスト ボックス 340"/>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類似団体平均値を３．</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ポイント上回っておりますが、前年度と比較して</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ポイント減少しました。これは、平成１８年度から継続している市債発行の抑制と繰上償還の効果によるものです。</a:t>
          </a:r>
          <a:endParaRPr lang="ja-JP" altLang="ja-JP" sz="1400">
            <a:effectLst/>
          </a:endParaRPr>
        </a:p>
        <a:p>
          <a:r>
            <a:rPr kumimoji="1" lang="ja-JP" altLang="ja-JP" sz="1100">
              <a:solidFill>
                <a:schemeClr val="dk1"/>
              </a:solidFill>
              <a:effectLst/>
              <a:latin typeface="+mn-lt"/>
              <a:ea typeface="+mn-ea"/>
              <a:cs typeface="+mn-cs"/>
            </a:rPr>
            <a:t>今後とも、戦略的な市債発行の抑制と繰上償還を積極的に行い、公債費低減に努めます。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69" name="直線コネクタ 368"/>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70"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71" name="直線コネクタ 370"/>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2"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3" name="直線コネクタ 372"/>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24130</xdr:rowOff>
    </xdr:from>
    <xdr:to>
      <xdr:col>7</xdr:col>
      <xdr:colOff>15875</xdr:colOff>
      <xdr:row>79</xdr:row>
      <xdr:rowOff>130811</xdr:rowOff>
    </xdr:to>
    <xdr:cxnSp macro="">
      <xdr:nvCxnSpPr>
        <xdr:cNvPr id="374" name="直線コネクタ 373"/>
        <xdr:cNvCxnSpPr/>
      </xdr:nvCxnSpPr>
      <xdr:spPr>
        <a:xfrm flipV="1">
          <a:off x="3987800" y="135686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75"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6" name="フローチャート : 判断 37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130811</xdr:rowOff>
    </xdr:from>
    <xdr:to>
      <xdr:col>5</xdr:col>
      <xdr:colOff>549275</xdr:colOff>
      <xdr:row>79</xdr:row>
      <xdr:rowOff>153670</xdr:rowOff>
    </xdr:to>
    <xdr:cxnSp macro="">
      <xdr:nvCxnSpPr>
        <xdr:cNvPr id="377" name="直線コネクタ 376"/>
        <xdr:cNvCxnSpPr/>
      </xdr:nvCxnSpPr>
      <xdr:spPr>
        <a:xfrm flipV="1">
          <a:off x="3098800" y="13675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8" name="フローチャート : 判断 377"/>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66057</xdr:rowOff>
    </xdr:from>
    <xdr:ext cx="736600" cy="259045"/>
    <xdr:sp macro="" textlink="">
      <xdr:nvSpPr>
        <xdr:cNvPr id="379" name="テキスト ボックス 378"/>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153670</xdr:rowOff>
    </xdr:from>
    <xdr:to>
      <xdr:col>4</xdr:col>
      <xdr:colOff>346075</xdr:colOff>
      <xdr:row>80</xdr:row>
      <xdr:rowOff>5080</xdr:rowOff>
    </xdr:to>
    <xdr:cxnSp macro="">
      <xdr:nvCxnSpPr>
        <xdr:cNvPr id="380" name="直線コネクタ 379"/>
        <xdr:cNvCxnSpPr/>
      </xdr:nvCxnSpPr>
      <xdr:spPr>
        <a:xfrm flipV="1">
          <a:off x="2209800" y="1369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81" name="フローチャート : 判断 380"/>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88916</xdr:rowOff>
    </xdr:from>
    <xdr:ext cx="762000" cy="259045"/>
    <xdr:sp macro="" textlink="">
      <xdr:nvSpPr>
        <xdr:cNvPr id="382" name="テキスト ボックス 381"/>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5080</xdr:rowOff>
    </xdr:from>
    <xdr:to>
      <xdr:col>3</xdr:col>
      <xdr:colOff>142875</xdr:colOff>
      <xdr:row>80</xdr:row>
      <xdr:rowOff>73661</xdr:rowOff>
    </xdr:to>
    <xdr:cxnSp macro="">
      <xdr:nvCxnSpPr>
        <xdr:cNvPr id="383" name="直線コネクタ 382"/>
        <xdr:cNvCxnSpPr/>
      </xdr:nvCxnSpPr>
      <xdr:spPr>
        <a:xfrm flipV="1">
          <a:off x="1320800" y="137210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4" name="フローチャート : 判断 383"/>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104157</xdr:rowOff>
    </xdr:from>
    <xdr:ext cx="762000" cy="259045"/>
    <xdr:sp macro="" textlink="">
      <xdr:nvSpPr>
        <xdr:cNvPr id="385" name="テキスト ボックス 384"/>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6" name="フローチャート : 判断 385"/>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96538</xdr:rowOff>
    </xdr:from>
    <xdr:ext cx="762000" cy="259045"/>
    <xdr:sp macro="" textlink="">
      <xdr:nvSpPr>
        <xdr:cNvPr id="387" name="テキスト ボックス 386"/>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144780</xdr:rowOff>
    </xdr:from>
    <xdr:to>
      <xdr:col>7</xdr:col>
      <xdr:colOff>66675</xdr:colOff>
      <xdr:row>79</xdr:row>
      <xdr:rowOff>74930</xdr:rowOff>
    </xdr:to>
    <xdr:sp macro="" textlink="">
      <xdr:nvSpPr>
        <xdr:cNvPr id="393" name="円/楕円 392"/>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116857</xdr:rowOff>
    </xdr:from>
    <xdr:ext cx="762000" cy="259045"/>
    <xdr:sp macro="" textlink="">
      <xdr:nvSpPr>
        <xdr:cNvPr id="394" name="公債費該当値テキスト"/>
        <xdr:cNvSpPr txBox="1"/>
      </xdr:nvSpPr>
      <xdr:spPr>
        <a:xfrm>
          <a:off x="4914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80011</xdr:rowOff>
    </xdr:from>
    <xdr:to>
      <xdr:col>5</xdr:col>
      <xdr:colOff>600075</xdr:colOff>
      <xdr:row>80</xdr:row>
      <xdr:rowOff>10161</xdr:rowOff>
    </xdr:to>
    <xdr:sp macro="" textlink="">
      <xdr:nvSpPr>
        <xdr:cNvPr id="395" name="円/楕円 394"/>
        <xdr:cNvSpPr/>
      </xdr:nvSpPr>
      <xdr:spPr>
        <a:xfrm>
          <a:off x="3937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166388</xdr:rowOff>
    </xdr:from>
    <xdr:ext cx="736600" cy="259045"/>
    <xdr:sp macro="" textlink="">
      <xdr:nvSpPr>
        <xdr:cNvPr id="396" name="テキスト ボックス 395"/>
        <xdr:cNvSpPr txBox="1"/>
      </xdr:nvSpPr>
      <xdr:spPr>
        <a:xfrm>
          <a:off x="3606800" y="137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102870</xdr:rowOff>
    </xdr:from>
    <xdr:to>
      <xdr:col>4</xdr:col>
      <xdr:colOff>396875</xdr:colOff>
      <xdr:row>80</xdr:row>
      <xdr:rowOff>33020</xdr:rowOff>
    </xdr:to>
    <xdr:sp macro="" textlink="">
      <xdr:nvSpPr>
        <xdr:cNvPr id="397" name="円/楕円 396"/>
        <xdr:cNvSpPr/>
      </xdr:nvSpPr>
      <xdr:spPr>
        <a:xfrm>
          <a:off x="3048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17797</xdr:rowOff>
    </xdr:from>
    <xdr:ext cx="762000" cy="259045"/>
    <xdr:sp macro="" textlink="">
      <xdr:nvSpPr>
        <xdr:cNvPr id="398" name="テキスト ボックス 397"/>
        <xdr:cNvSpPr txBox="1"/>
      </xdr:nvSpPr>
      <xdr:spPr>
        <a:xfrm>
          <a:off x="2717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125730</xdr:rowOff>
    </xdr:from>
    <xdr:to>
      <xdr:col>3</xdr:col>
      <xdr:colOff>193675</xdr:colOff>
      <xdr:row>80</xdr:row>
      <xdr:rowOff>55880</xdr:rowOff>
    </xdr:to>
    <xdr:sp macro="" textlink="">
      <xdr:nvSpPr>
        <xdr:cNvPr id="399" name="円/楕円 398"/>
        <xdr:cNvSpPr/>
      </xdr:nvSpPr>
      <xdr:spPr>
        <a:xfrm>
          <a:off x="2159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40657</xdr:rowOff>
    </xdr:from>
    <xdr:ext cx="762000" cy="259045"/>
    <xdr:sp macro="" textlink="">
      <xdr:nvSpPr>
        <xdr:cNvPr id="400" name="テキスト ボックス 399"/>
        <xdr:cNvSpPr txBox="1"/>
      </xdr:nvSpPr>
      <xdr:spPr>
        <a:xfrm>
          <a:off x="1828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22861</xdr:rowOff>
    </xdr:from>
    <xdr:to>
      <xdr:col>1</xdr:col>
      <xdr:colOff>676275</xdr:colOff>
      <xdr:row>80</xdr:row>
      <xdr:rowOff>124461</xdr:rowOff>
    </xdr:to>
    <xdr:sp macro="" textlink="">
      <xdr:nvSpPr>
        <xdr:cNvPr id="401" name="円/楕円 400"/>
        <xdr:cNvSpPr/>
      </xdr:nvSpPr>
      <xdr:spPr>
        <a:xfrm>
          <a:off x="1270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109238</xdr:rowOff>
    </xdr:from>
    <xdr:ext cx="762000" cy="259045"/>
    <xdr:sp macro="" textlink="">
      <xdr:nvSpPr>
        <xdr:cNvPr id="402" name="テキスト ボックス 401"/>
        <xdr:cNvSpPr txBox="1"/>
      </xdr:nvSpPr>
      <xdr:spPr>
        <a:xfrm>
          <a:off x="939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０．４</a:t>
          </a:r>
          <a:r>
            <a:rPr kumimoji="1" lang="ja-JP" altLang="ja-JP" sz="1100">
              <a:solidFill>
                <a:schemeClr val="dk1"/>
              </a:solidFill>
              <a:effectLst/>
              <a:latin typeface="+mn-lt"/>
              <a:ea typeface="+mn-ea"/>
              <a:cs typeface="+mn-cs"/>
            </a:rPr>
            <a:t>ポイント上昇しましたが、類似団体、全国市平均共に下回っており、、平成２０年以降低い率を維持しています。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28" name="直線コネクタ 427"/>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29"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30" name="直線コネクタ 429"/>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1"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2" name="直線コネクタ 431"/>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159004</xdr:rowOff>
    </xdr:from>
    <xdr:to>
      <xdr:col>24</xdr:col>
      <xdr:colOff>31750</xdr:colOff>
      <xdr:row>75</xdr:row>
      <xdr:rowOff>5842</xdr:rowOff>
    </xdr:to>
    <xdr:cxnSp macro="">
      <xdr:nvCxnSpPr>
        <xdr:cNvPr id="433" name="直線コネクタ 432"/>
        <xdr:cNvCxnSpPr/>
      </xdr:nvCxnSpPr>
      <xdr:spPr>
        <a:xfrm>
          <a:off x="15671800" y="128463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153433</xdr:rowOff>
    </xdr:from>
    <xdr:ext cx="762000" cy="259045"/>
    <xdr:sp macro="" textlink="">
      <xdr:nvSpPr>
        <xdr:cNvPr id="434"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5" name="フローチャート : 判断 434"/>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40132</xdr:rowOff>
    </xdr:from>
    <xdr:to>
      <xdr:col>22</xdr:col>
      <xdr:colOff>565150</xdr:colOff>
      <xdr:row>74</xdr:row>
      <xdr:rowOff>159004</xdr:rowOff>
    </xdr:to>
    <xdr:cxnSp macro="">
      <xdr:nvCxnSpPr>
        <xdr:cNvPr id="436" name="直線コネクタ 435"/>
        <xdr:cNvCxnSpPr/>
      </xdr:nvCxnSpPr>
      <xdr:spPr>
        <a:xfrm>
          <a:off x="14782800" y="127274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7" name="フローチャート : 判断 436"/>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438" name="テキスト ボックス 437"/>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xdr:rowOff>
    </xdr:from>
    <xdr:to>
      <xdr:col>21</xdr:col>
      <xdr:colOff>361950</xdr:colOff>
      <xdr:row>74</xdr:row>
      <xdr:rowOff>40132</xdr:rowOff>
    </xdr:to>
    <xdr:cxnSp macro="">
      <xdr:nvCxnSpPr>
        <xdr:cNvPr id="439" name="直線コネクタ 438"/>
        <xdr:cNvCxnSpPr/>
      </xdr:nvCxnSpPr>
      <xdr:spPr>
        <a:xfrm>
          <a:off x="13893800" y="127000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0" name="フローチャート : 判断 439"/>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45990</xdr:rowOff>
    </xdr:from>
    <xdr:ext cx="762000" cy="259045"/>
    <xdr:sp macro="" textlink="">
      <xdr:nvSpPr>
        <xdr:cNvPr id="441" name="テキスト ボックス 440"/>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120142</xdr:rowOff>
    </xdr:from>
    <xdr:to>
      <xdr:col>20</xdr:col>
      <xdr:colOff>158750</xdr:colOff>
      <xdr:row>74</xdr:row>
      <xdr:rowOff>12700</xdr:rowOff>
    </xdr:to>
    <xdr:cxnSp macro="">
      <xdr:nvCxnSpPr>
        <xdr:cNvPr id="442" name="直線コネクタ 441"/>
        <xdr:cNvCxnSpPr/>
      </xdr:nvCxnSpPr>
      <xdr:spPr>
        <a:xfrm>
          <a:off x="13004800" y="126359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3" name="フローチャート : 判断 442"/>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41419</xdr:rowOff>
    </xdr:from>
    <xdr:ext cx="762000" cy="259045"/>
    <xdr:sp macro="" textlink="">
      <xdr:nvSpPr>
        <xdr:cNvPr id="444" name="テキスト ボックス 443"/>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5" name="フローチャート : 判断 44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6" name="テキスト ボックス 445"/>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126492</xdr:rowOff>
    </xdr:from>
    <xdr:to>
      <xdr:col>24</xdr:col>
      <xdr:colOff>82550</xdr:colOff>
      <xdr:row>75</xdr:row>
      <xdr:rowOff>56642</xdr:rowOff>
    </xdr:to>
    <xdr:sp macro="" textlink="">
      <xdr:nvSpPr>
        <xdr:cNvPr id="452" name="円/楕円 451"/>
        <xdr:cNvSpPr/>
      </xdr:nvSpPr>
      <xdr:spPr>
        <a:xfrm>
          <a:off x="164592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35069</xdr:rowOff>
    </xdr:from>
    <xdr:ext cx="762000" cy="259045"/>
    <xdr:sp macro="" textlink="">
      <xdr:nvSpPr>
        <xdr:cNvPr id="453" name="公債費以外該当値テキスト"/>
        <xdr:cNvSpPr txBox="1"/>
      </xdr:nvSpPr>
      <xdr:spPr>
        <a:xfrm>
          <a:off x="16598900" y="1272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108204</xdr:rowOff>
    </xdr:from>
    <xdr:to>
      <xdr:col>22</xdr:col>
      <xdr:colOff>615950</xdr:colOff>
      <xdr:row>75</xdr:row>
      <xdr:rowOff>38354</xdr:rowOff>
    </xdr:to>
    <xdr:sp macro="" textlink="">
      <xdr:nvSpPr>
        <xdr:cNvPr id="454" name="円/楕円 453"/>
        <xdr:cNvSpPr/>
      </xdr:nvSpPr>
      <xdr:spPr>
        <a:xfrm>
          <a:off x="15621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48531</xdr:rowOff>
    </xdr:from>
    <xdr:ext cx="736600" cy="259045"/>
    <xdr:sp macro="" textlink="">
      <xdr:nvSpPr>
        <xdr:cNvPr id="455" name="テキスト ボックス 454"/>
        <xdr:cNvSpPr txBox="1"/>
      </xdr:nvSpPr>
      <xdr:spPr>
        <a:xfrm>
          <a:off x="15290800" y="125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160782</xdr:rowOff>
    </xdr:from>
    <xdr:to>
      <xdr:col>21</xdr:col>
      <xdr:colOff>412750</xdr:colOff>
      <xdr:row>74</xdr:row>
      <xdr:rowOff>90932</xdr:rowOff>
    </xdr:to>
    <xdr:sp macro="" textlink="">
      <xdr:nvSpPr>
        <xdr:cNvPr id="456" name="円/楕円 455"/>
        <xdr:cNvSpPr/>
      </xdr:nvSpPr>
      <xdr:spPr>
        <a:xfrm>
          <a:off x="14732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101109</xdr:rowOff>
    </xdr:from>
    <xdr:ext cx="762000" cy="259045"/>
    <xdr:sp macro="" textlink="">
      <xdr:nvSpPr>
        <xdr:cNvPr id="457" name="テキスト ボックス 456"/>
        <xdr:cNvSpPr txBox="1"/>
      </xdr:nvSpPr>
      <xdr:spPr>
        <a:xfrm>
          <a:off x="14401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133350</xdr:rowOff>
    </xdr:from>
    <xdr:to>
      <xdr:col>20</xdr:col>
      <xdr:colOff>209550</xdr:colOff>
      <xdr:row>74</xdr:row>
      <xdr:rowOff>63500</xdr:rowOff>
    </xdr:to>
    <xdr:sp macro="" textlink="">
      <xdr:nvSpPr>
        <xdr:cNvPr id="458" name="円/楕円 457"/>
        <xdr:cNvSpPr/>
      </xdr:nvSpPr>
      <xdr:spPr>
        <a:xfrm>
          <a:off x="13843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73677</xdr:rowOff>
    </xdr:from>
    <xdr:ext cx="762000" cy="259045"/>
    <xdr:sp macro="" textlink="">
      <xdr:nvSpPr>
        <xdr:cNvPr id="459" name="テキスト ボックス 458"/>
        <xdr:cNvSpPr txBox="1"/>
      </xdr:nvSpPr>
      <xdr:spPr>
        <a:xfrm>
          <a:off x="13512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69342</xdr:rowOff>
    </xdr:from>
    <xdr:to>
      <xdr:col>19</xdr:col>
      <xdr:colOff>6350</xdr:colOff>
      <xdr:row>73</xdr:row>
      <xdr:rowOff>170942</xdr:rowOff>
    </xdr:to>
    <xdr:sp macro="" textlink="">
      <xdr:nvSpPr>
        <xdr:cNvPr id="460" name="円/楕円 459"/>
        <xdr:cNvSpPr/>
      </xdr:nvSpPr>
      <xdr:spPr>
        <a:xfrm>
          <a:off x="12954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9669</xdr:rowOff>
    </xdr:from>
    <xdr:ext cx="762000" cy="259045"/>
    <xdr:sp macro="" textlink="">
      <xdr:nvSpPr>
        <xdr:cNvPr id="461" name="テキスト ボックス 460"/>
        <xdr:cNvSpPr txBox="1"/>
      </xdr:nvSpPr>
      <xdr:spPr>
        <a:xfrm>
          <a:off x="12623800" y="1235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鳥取県鳥取市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99220</xdr:rowOff>
    </xdr:from>
    <xdr:to>
      <xdr:col>4</xdr:col>
      <xdr:colOff>1117600</xdr:colOff>
      <xdr:row>14</xdr:row>
      <xdr:rowOff>139061</xdr:rowOff>
    </xdr:to>
    <xdr:cxnSp macro="">
      <xdr:nvCxnSpPr>
        <xdr:cNvPr id="52" name="直線コネクタ 51"/>
        <xdr:cNvCxnSpPr/>
      </xdr:nvCxnSpPr>
      <xdr:spPr bwMode="auto">
        <a:xfrm flipV="1">
          <a:off x="5003800" y="2547145"/>
          <a:ext cx="647700" cy="39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12071</xdr:rowOff>
    </xdr:from>
    <xdr:ext cx="762000" cy="259045"/>
    <xdr:sp macro="" textlink="">
      <xdr:nvSpPr>
        <xdr:cNvPr id="53" name="人口1人当たり決算額の推移平均値テキスト130"/>
        <xdr:cNvSpPr txBox="1"/>
      </xdr:nvSpPr>
      <xdr:spPr>
        <a:xfrm>
          <a:off x="5740400" y="2802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139061</xdr:rowOff>
    </xdr:from>
    <xdr:to>
      <xdr:col>4</xdr:col>
      <xdr:colOff>469900</xdr:colOff>
      <xdr:row>14</xdr:row>
      <xdr:rowOff>145462</xdr:rowOff>
    </xdr:to>
    <xdr:cxnSp macro="">
      <xdr:nvCxnSpPr>
        <xdr:cNvPr id="55" name="直線コネクタ 54"/>
        <xdr:cNvCxnSpPr/>
      </xdr:nvCxnSpPr>
      <xdr:spPr bwMode="auto">
        <a:xfrm flipV="1">
          <a:off x="4305300" y="2586986"/>
          <a:ext cx="698500" cy="6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168140</xdr:rowOff>
    </xdr:from>
    <xdr:ext cx="736600" cy="259045"/>
    <xdr:sp macro="" textlink="">
      <xdr:nvSpPr>
        <xdr:cNvPr id="57" name="テキスト ボックス 56"/>
        <xdr:cNvSpPr txBox="1"/>
      </xdr:nvSpPr>
      <xdr:spPr>
        <a:xfrm>
          <a:off x="4622800" y="295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94550</xdr:rowOff>
    </xdr:from>
    <xdr:to>
      <xdr:col>3</xdr:col>
      <xdr:colOff>904875</xdr:colOff>
      <xdr:row>14</xdr:row>
      <xdr:rowOff>145462</xdr:rowOff>
    </xdr:to>
    <xdr:cxnSp macro="">
      <xdr:nvCxnSpPr>
        <xdr:cNvPr id="58" name="直線コネクタ 57"/>
        <xdr:cNvCxnSpPr/>
      </xdr:nvCxnSpPr>
      <xdr:spPr bwMode="auto">
        <a:xfrm>
          <a:off x="3606800" y="2542475"/>
          <a:ext cx="698500" cy="50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55015</xdr:rowOff>
    </xdr:from>
    <xdr:ext cx="762000" cy="259045"/>
    <xdr:sp macro="" textlink="">
      <xdr:nvSpPr>
        <xdr:cNvPr id="60" name="テキスト ボックス 59"/>
        <xdr:cNvSpPr txBox="1"/>
      </xdr:nvSpPr>
      <xdr:spPr>
        <a:xfrm>
          <a:off x="39243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131028</xdr:rowOff>
    </xdr:from>
    <xdr:to>
      <xdr:col>3</xdr:col>
      <xdr:colOff>206375</xdr:colOff>
      <xdr:row>14</xdr:row>
      <xdr:rowOff>94550</xdr:rowOff>
    </xdr:to>
    <xdr:cxnSp macro="">
      <xdr:nvCxnSpPr>
        <xdr:cNvPr id="61" name="直線コネクタ 60"/>
        <xdr:cNvCxnSpPr/>
      </xdr:nvCxnSpPr>
      <xdr:spPr bwMode="auto">
        <a:xfrm>
          <a:off x="2908300" y="2407503"/>
          <a:ext cx="698500" cy="134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7140</xdr:rowOff>
    </xdr:from>
    <xdr:ext cx="762000" cy="259045"/>
    <xdr:sp macro="" textlink="">
      <xdr:nvSpPr>
        <xdr:cNvPr id="63" name="テキスト ボックス 62"/>
        <xdr:cNvSpPr txBox="1"/>
      </xdr:nvSpPr>
      <xdr:spPr>
        <a:xfrm>
          <a:off x="32258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101943</xdr:rowOff>
    </xdr:from>
    <xdr:ext cx="762000" cy="259045"/>
    <xdr:sp macro="" textlink="">
      <xdr:nvSpPr>
        <xdr:cNvPr id="65" name="テキスト ボックス 64"/>
        <xdr:cNvSpPr txBox="1"/>
      </xdr:nvSpPr>
      <xdr:spPr>
        <a:xfrm>
          <a:off x="2527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48420</xdr:rowOff>
    </xdr:from>
    <xdr:to>
      <xdr:col>5</xdr:col>
      <xdr:colOff>34925</xdr:colOff>
      <xdr:row>14</xdr:row>
      <xdr:rowOff>150020</xdr:rowOff>
    </xdr:to>
    <xdr:sp macro="" textlink="">
      <xdr:nvSpPr>
        <xdr:cNvPr id="71" name="円/楕円 70"/>
        <xdr:cNvSpPr/>
      </xdr:nvSpPr>
      <xdr:spPr bwMode="auto">
        <a:xfrm>
          <a:off x="5600700" y="2496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64947</xdr:rowOff>
    </xdr:from>
    <xdr:ext cx="762000" cy="259045"/>
    <xdr:sp macro="" textlink="">
      <xdr:nvSpPr>
        <xdr:cNvPr id="72" name="人口1人当たり決算額の推移該当値テキスト130"/>
        <xdr:cNvSpPr txBox="1"/>
      </xdr:nvSpPr>
      <xdr:spPr>
        <a:xfrm>
          <a:off x="5740400" y="234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72,559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88261</xdr:rowOff>
    </xdr:from>
    <xdr:to>
      <xdr:col>4</xdr:col>
      <xdr:colOff>520700</xdr:colOff>
      <xdr:row>15</xdr:row>
      <xdr:rowOff>18411</xdr:rowOff>
    </xdr:to>
    <xdr:sp macro="" textlink="">
      <xdr:nvSpPr>
        <xdr:cNvPr id="73" name="円/楕円 72"/>
        <xdr:cNvSpPr/>
      </xdr:nvSpPr>
      <xdr:spPr bwMode="auto">
        <a:xfrm>
          <a:off x="4953000" y="2536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28588</xdr:rowOff>
    </xdr:from>
    <xdr:ext cx="736600" cy="259045"/>
    <xdr:sp macro="" textlink="">
      <xdr:nvSpPr>
        <xdr:cNvPr id="74" name="テキスト ボックス 73"/>
        <xdr:cNvSpPr txBox="1"/>
      </xdr:nvSpPr>
      <xdr:spPr>
        <a:xfrm>
          <a:off x="4622800" y="2305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71,339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94662</xdr:rowOff>
    </xdr:from>
    <xdr:to>
      <xdr:col>3</xdr:col>
      <xdr:colOff>955675</xdr:colOff>
      <xdr:row>15</xdr:row>
      <xdr:rowOff>24812</xdr:rowOff>
    </xdr:to>
    <xdr:sp macro="" textlink="">
      <xdr:nvSpPr>
        <xdr:cNvPr id="75" name="円/楕円 74"/>
        <xdr:cNvSpPr/>
      </xdr:nvSpPr>
      <xdr:spPr bwMode="auto">
        <a:xfrm>
          <a:off x="4254500" y="254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34989</xdr:rowOff>
    </xdr:from>
    <xdr:ext cx="762000" cy="259045"/>
    <xdr:sp macro="" textlink="">
      <xdr:nvSpPr>
        <xdr:cNvPr id="76" name="テキスト ボックス 75"/>
        <xdr:cNvSpPr txBox="1"/>
      </xdr:nvSpPr>
      <xdr:spPr>
        <a:xfrm>
          <a:off x="3924300" y="231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71,143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43750</xdr:rowOff>
    </xdr:from>
    <xdr:to>
      <xdr:col>3</xdr:col>
      <xdr:colOff>257175</xdr:colOff>
      <xdr:row>14</xdr:row>
      <xdr:rowOff>145350</xdr:rowOff>
    </xdr:to>
    <xdr:sp macro="" textlink="">
      <xdr:nvSpPr>
        <xdr:cNvPr id="77" name="円/楕円 76"/>
        <xdr:cNvSpPr/>
      </xdr:nvSpPr>
      <xdr:spPr bwMode="auto">
        <a:xfrm>
          <a:off x="3556000" y="2491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155527</xdr:rowOff>
    </xdr:from>
    <xdr:ext cx="762000" cy="259045"/>
    <xdr:sp macro="" textlink="">
      <xdr:nvSpPr>
        <xdr:cNvPr id="78" name="テキスト ボックス 77"/>
        <xdr:cNvSpPr txBox="1"/>
      </xdr:nvSpPr>
      <xdr:spPr>
        <a:xfrm>
          <a:off x="3225800" y="22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72,702</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80228</xdr:rowOff>
    </xdr:from>
    <xdr:to>
      <xdr:col>2</xdr:col>
      <xdr:colOff>692150</xdr:colOff>
      <xdr:row>14</xdr:row>
      <xdr:rowOff>10378</xdr:rowOff>
    </xdr:to>
    <xdr:sp macro="" textlink="">
      <xdr:nvSpPr>
        <xdr:cNvPr id="79" name="円/楕円 78"/>
        <xdr:cNvSpPr/>
      </xdr:nvSpPr>
      <xdr:spPr bwMode="auto">
        <a:xfrm>
          <a:off x="2857500" y="2356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20555</xdr:rowOff>
    </xdr:from>
    <xdr:ext cx="762000" cy="259045"/>
    <xdr:sp macro="" textlink="">
      <xdr:nvSpPr>
        <xdr:cNvPr id="80" name="テキスト ボックス 79"/>
        <xdr:cNvSpPr txBox="1"/>
      </xdr:nvSpPr>
      <xdr:spPr>
        <a:xfrm>
          <a:off x="2527300" y="212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213606</xdr:rowOff>
    </xdr:from>
    <xdr:ext cx="762000" cy="259045"/>
    <xdr:sp macro="" textlink="">
      <xdr:nvSpPr>
        <xdr:cNvPr id="109" name="人口1人当たり決算額の推移最小値テキスト445"/>
        <xdr:cNvSpPr txBox="1"/>
      </xdr:nvSpPr>
      <xdr:spPr>
        <a:xfrm>
          <a:off x="5740400" y="73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291249</xdr:rowOff>
    </xdr:from>
    <xdr:to>
      <xdr:col>4</xdr:col>
      <xdr:colOff>1117600</xdr:colOff>
      <xdr:row>33</xdr:row>
      <xdr:rowOff>328701</xdr:rowOff>
    </xdr:to>
    <xdr:cxnSp macro="">
      <xdr:nvCxnSpPr>
        <xdr:cNvPr id="113" name="直線コネクタ 112"/>
        <xdr:cNvCxnSpPr/>
      </xdr:nvCxnSpPr>
      <xdr:spPr bwMode="auto">
        <a:xfrm flipV="1">
          <a:off x="5003800" y="6215799"/>
          <a:ext cx="647700" cy="37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109275</xdr:rowOff>
    </xdr:from>
    <xdr:ext cx="762000" cy="259045"/>
    <xdr:sp macro="" textlink="">
      <xdr:nvSpPr>
        <xdr:cNvPr id="114" name="人口1人当たり決算額の推移平均値テキスト445"/>
        <xdr:cNvSpPr txBox="1"/>
      </xdr:nvSpPr>
      <xdr:spPr>
        <a:xfrm>
          <a:off x="5740400" y="67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131077</xdr:rowOff>
    </xdr:from>
    <xdr:to>
      <xdr:col>4</xdr:col>
      <xdr:colOff>469900</xdr:colOff>
      <xdr:row>33</xdr:row>
      <xdr:rowOff>328701</xdr:rowOff>
    </xdr:to>
    <xdr:cxnSp macro="">
      <xdr:nvCxnSpPr>
        <xdr:cNvPr id="116" name="直線コネクタ 115"/>
        <xdr:cNvCxnSpPr/>
      </xdr:nvCxnSpPr>
      <xdr:spPr bwMode="auto">
        <a:xfrm>
          <a:off x="4305300" y="6055627"/>
          <a:ext cx="698500" cy="197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209935</xdr:rowOff>
    </xdr:from>
    <xdr:ext cx="736600" cy="259045"/>
    <xdr:sp macro="" textlink="">
      <xdr:nvSpPr>
        <xdr:cNvPr id="118" name="テキスト ボックス 117"/>
        <xdr:cNvSpPr txBox="1"/>
      </xdr:nvSpPr>
      <xdr:spPr>
        <a:xfrm>
          <a:off x="4622800" y="682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98539</xdr:rowOff>
    </xdr:from>
    <xdr:to>
      <xdr:col>3</xdr:col>
      <xdr:colOff>904875</xdr:colOff>
      <xdr:row>33</xdr:row>
      <xdr:rowOff>131077</xdr:rowOff>
    </xdr:to>
    <xdr:cxnSp macro="">
      <xdr:nvCxnSpPr>
        <xdr:cNvPr id="119" name="直線コネクタ 118"/>
        <xdr:cNvCxnSpPr/>
      </xdr:nvCxnSpPr>
      <xdr:spPr bwMode="auto">
        <a:xfrm>
          <a:off x="3606800" y="6023089"/>
          <a:ext cx="698500" cy="32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128668</xdr:rowOff>
    </xdr:from>
    <xdr:ext cx="762000" cy="259045"/>
    <xdr:sp macro="" textlink="">
      <xdr:nvSpPr>
        <xdr:cNvPr id="121" name="テキスト ボックス 120"/>
        <xdr:cNvSpPr txBox="1"/>
      </xdr:nvSpPr>
      <xdr:spPr>
        <a:xfrm>
          <a:off x="3924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6947</xdr:rowOff>
    </xdr:from>
    <xdr:to>
      <xdr:col>3</xdr:col>
      <xdr:colOff>206375</xdr:colOff>
      <xdr:row>33</xdr:row>
      <xdr:rowOff>98539</xdr:rowOff>
    </xdr:to>
    <xdr:cxnSp macro="">
      <xdr:nvCxnSpPr>
        <xdr:cNvPr id="122" name="直線コネクタ 121"/>
        <xdr:cNvCxnSpPr/>
      </xdr:nvCxnSpPr>
      <xdr:spPr bwMode="auto">
        <a:xfrm>
          <a:off x="2908300" y="5931497"/>
          <a:ext cx="698500" cy="91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94569</xdr:rowOff>
    </xdr:from>
    <xdr:ext cx="762000" cy="259045"/>
    <xdr:sp macro="" textlink="">
      <xdr:nvSpPr>
        <xdr:cNvPr id="124" name="テキスト ボックス 123"/>
        <xdr:cNvSpPr txBox="1"/>
      </xdr:nvSpPr>
      <xdr:spPr>
        <a:xfrm>
          <a:off x="3225800" y="670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81539</xdr:rowOff>
    </xdr:from>
    <xdr:ext cx="762000" cy="259045"/>
    <xdr:sp macro="" textlink="">
      <xdr:nvSpPr>
        <xdr:cNvPr id="126" name="テキスト ボックス 125"/>
        <xdr:cNvSpPr txBox="1"/>
      </xdr:nvSpPr>
      <xdr:spPr>
        <a:xfrm>
          <a:off x="2527300" y="669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240449</xdr:rowOff>
    </xdr:from>
    <xdr:to>
      <xdr:col>5</xdr:col>
      <xdr:colOff>34925</xdr:colOff>
      <xdr:row>33</xdr:row>
      <xdr:rowOff>342049</xdr:rowOff>
    </xdr:to>
    <xdr:sp macro="" textlink="">
      <xdr:nvSpPr>
        <xdr:cNvPr id="132" name="円/楕円 131"/>
        <xdr:cNvSpPr/>
      </xdr:nvSpPr>
      <xdr:spPr bwMode="auto">
        <a:xfrm>
          <a:off x="5600700" y="6164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85526</xdr:rowOff>
    </xdr:from>
    <xdr:ext cx="762000" cy="259045"/>
    <xdr:sp macro="" textlink="">
      <xdr:nvSpPr>
        <xdr:cNvPr id="133" name="人口1人当たり決算額の推移該当値テキスト445"/>
        <xdr:cNvSpPr txBox="1"/>
      </xdr:nvSpPr>
      <xdr:spPr>
        <a:xfrm>
          <a:off x="5740400" y="601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25,189</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277901</xdr:rowOff>
    </xdr:from>
    <xdr:to>
      <xdr:col>4</xdr:col>
      <xdr:colOff>520700</xdr:colOff>
      <xdr:row>34</xdr:row>
      <xdr:rowOff>36601</xdr:rowOff>
    </xdr:to>
    <xdr:sp macro="" textlink="">
      <xdr:nvSpPr>
        <xdr:cNvPr id="134" name="円/楕円 133"/>
        <xdr:cNvSpPr/>
      </xdr:nvSpPr>
      <xdr:spPr bwMode="auto">
        <a:xfrm>
          <a:off x="4953000" y="6202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46778</xdr:rowOff>
    </xdr:from>
    <xdr:ext cx="736600" cy="259045"/>
    <xdr:sp macro="" textlink="">
      <xdr:nvSpPr>
        <xdr:cNvPr id="135" name="テキスト ボックス 134"/>
        <xdr:cNvSpPr txBox="1"/>
      </xdr:nvSpPr>
      <xdr:spPr>
        <a:xfrm>
          <a:off x="4622800" y="5971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24,206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80277</xdr:rowOff>
    </xdr:from>
    <xdr:to>
      <xdr:col>3</xdr:col>
      <xdr:colOff>955675</xdr:colOff>
      <xdr:row>33</xdr:row>
      <xdr:rowOff>181877</xdr:rowOff>
    </xdr:to>
    <xdr:sp macro="" textlink="">
      <xdr:nvSpPr>
        <xdr:cNvPr id="136" name="円/楕円 135"/>
        <xdr:cNvSpPr/>
      </xdr:nvSpPr>
      <xdr:spPr bwMode="auto">
        <a:xfrm>
          <a:off x="4254500" y="6004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20604</xdr:rowOff>
    </xdr:from>
    <xdr:ext cx="762000" cy="259045"/>
    <xdr:sp macro="" textlink="">
      <xdr:nvSpPr>
        <xdr:cNvPr id="137" name="テキスト ボックス 136"/>
        <xdr:cNvSpPr txBox="1"/>
      </xdr:nvSpPr>
      <xdr:spPr>
        <a:xfrm>
          <a:off x="3924300" y="577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29,393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47739</xdr:rowOff>
    </xdr:from>
    <xdr:to>
      <xdr:col>3</xdr:col>
      <xdr:colOff>257175</xdr:colOff>
      <xdr:row>33</xdr:row>
      <xdr:rowOff>149339</xdr:rowOff>
    </xdr:to>
    <xdr:sp macro="" textlink="">
      <xdr:nvSpPr>
        <xdr:cNvPr id="138" name="円/楕円 137"/>
        <xdr:cNvSpPr/>
      </xdr:nvSpPr>
      <xdr:spPr bwMode="auto">
        <a:xfrm>
          <a:off x="3556000" y="5972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31</xdr:row>
      <xdr:rowOff>330966</xdr:rowOff>
    </xdr:from>
    <xdr:ext cx="762000" cy="259045"/>
    <xdr:sp macro="" textlink="">
      <xdr:nvSpPr>
        <xdr:cNvPr id="139" name="テキスト ボックス 138"/>
        <xdr:cNvSpPr txBox="1"/>
      </xdr:nvSpPr>
      <xdr:spPr>
        <a:xfrm>
          <a:off x="3225800" y="574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30,247</a:t>
          </a:r>
          <a:endParaRPr kumimoji="1" lang="ja-JP" altLang="en-US" sz="1000" b="1">
            <a:solidFill>
              <a:srgbClr val="FF0000"/>
            </a:solidFill>
            <a:latin typeface="ＭＳ Ｐゴシック"/>
          </a:endParaRPr>
        </a:p>
      </xdr:txBody>
    </xdr:sp>
    <xdr:clientData/>
  </xdr:oneCellAnchor>
  <xdr:twoCellAnchor>
    <xdr:from>
      <xdr:col>2</xdr:col>
      <xdr:colOff>590550</xdr:colOff>
      <xdr:row>32</xdr:row>
      <xdr:rowOff>127597</xdr:rowOff>
    </xdr:from>
    <xdr:to>
      <xdr:col>2</xdr:col>
      <xdr:colOff>692150</xdr:colOff>
      <xdr:row>33</xdr:row>
      <xdr:rowOff>57747</xdr:rowOff>
    </xdr:to>
    <xdr:sp macro="" textlink="">
      <xdr:nvSpPr>
        <xdr:cNvPr id="140" name="円/楕円 139"/>
        <xdr:cNvSpPr/>
      </xdr:nvSpPr>
      <xdr:spPr bwMode="auto">
        <a:xfrm>
          <a:off x="2857500" y="5880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239374</xdr:rowOff>
    </xdr:from>
    <xdr:ext cx="762000" cy="259045"/>
    <xdr:sp macro="" textlink="">
      <xdr:nvSpPr>
        <xdr:cNvPr id="141" name="テキスト ボックス 140"/>
        <xdr:cNvSpPr txBox="1"/>
      </xdr:nvSpPr>
      <xdr:spPr>
        <a:xfrm>
          <a:off x="2527300" y="564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鳥取県鳥取市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191,969
190,770
765.31
95,800,052
93,871,524
1,723,346
51,763,774
96,376,864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27882</xdr:rowOff>
    </xdr:from>
    <xdr:to>
      <xdr:col>6</xdr:col>
      <xdr:colOff>511175</xdr:colOff>
      <xdr:row>35</xdr:row>
      <xdr:rowOff>35622</xdr:rowOff>
    </xdr:to>
    <xdr:cxnSp macro="">
      <xdr:nvCxnSpPr>
        <xdr:cNvPr id="63" name="直線コネクタ 62"/>
        <xdr:cNvCxnSpPr/>
      </xdr:nvCxnSpPr>
      <xdr:spPr>
        <a:xfrm flipV="1">
          <a:off x="3797300" y="6028632"/>
          <a:ext cx="8382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143026</xdr:rowOff>
    </xdr:from>
    <xdr:ext cx="534377" cy="259045"/>
    <xdr:sp macro="" textlink="">
      <xdr:nvSpPr>
        <xdr:cNvPr id="64" name="人件費平均値テキスト"/>
        <xdr:cNvSpPr txBox="1"/>
      </xdr:nvSpPr>
      <xdr:spPr>
        <a:xfrm>
          <a:off x="4686300" y="6143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35622</xdr:rowOff>
    </xdr:from>
    <xdr:to>
      <xdr:col>5</xdr:col>
      <xdr:colOff>358775</xdr:colOff>
      <xdr:row>35</xdr:row>
      <xdr:rowOff>89996</xdr:rowOff>
    </xdr:to>
    <xdr:cxnSp macro="">
      <xdr:nvCxnSpPr>
        <xdr:cNvPr id="66" name="直線コネクタ 65"/>
        <xdr:cNvCxnSpPr/>
      </xdr:nvCxnSpPr>
      <xdr:spPr>
        <a:xfrm flipV="1">
          <a:off x="2908300" y="6036372"/>
          <a:ext cx="889000" cy="5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109128</xdr:rowOff>
    </xdr:from>
    <xdr:ext cx="534377" cy="259045"/>
    <xdr:sp macro="" textlink="">
      <xdr:nvSpPr>
        <xdr:cNvPr id="68" name="テキスト ボックス 67"/>
        <xdr:cNvSpPr txBox="1"/>
      </xdr:nvSpPr>
      <xdr:spPr>
        <a:xfrm>
          <a:off x="3530111" y="62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8745</xdr:rowOff>
    </xdr:from>
    <xdr:to>
      <xdr:col>4</xdr:col>
      <xdr:colOff>155575</xdr:colOff>
      <xdr:row>35</xdr:row>
      <xdr:rowOff>89996</xdr:rowOff>
    </xdr:to>
    <xdr:cxnSp macro="">
      <xdr:nvCxnSpPr>
        <xdr:cNvPr id="69" name="直線コネクタ 68"/>
        <xdr:cNvCxnSpPr/>
      </xdr:nvCxnSpPr>
      <xdr:spPr>
        <a:xfrm>
          <a:off x="2019300" y="6009495"/>
          <a:ext cx="889000" cy="8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147827</xdr:rowOff>
    </xdr:from>
    <xdr:ext cx="534377" cy="259045"/>
    <xdr:sp macro="" textlink="">
      <xdr:nvSpPr>
        <xdr:cNvPr id="71" name="テキスト ボックス 70"/>
        <xdr:cNvSpPr txBox="1"/>
      </xdr:nvSpPr>
      <xdr:spPr>
        <a:xfrm>
          <a:off x="2641111" y="63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162429</xdr:rowOff>
    </xdr:from>
    <xdr:to>
      <xdr:col>2</xdr:col>
      <xdr:colOff>638175</xdr:colOff>
      <xdr:row>35</xdr:row>
      <xdr:rowOff>8745</xdr:rowOff>
    </xdr:to>
    <xdr:cxnSp macro="">
      <xdr:nvCxnSpPr>
        <xdr:cNvPr id="72" name="直線コネクタ 71"/>
        <xdr:cNvCxnSpPr/>
      </xdr:nvCxnSpPr>
      <xdr:spPr>
        <a:xfrm>
          <a:off x="1130300" y="5991729"/>
          <a:ext cx="889000" cy="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78888</xdr:rowOff>
    </xdr:from>
    <xdr:ext cx="534377" cy="259045"/>
    <xdr:sp macro="" textlink="">
      <xdr:nvSpPr>
        <xdr:cNvPr id="74" name="テキスト ボックス 73"/>
        <xdr:cNvSpPr txBox="1"/>
      </xdr:nvSpPr>
      <xdr:spPr>
        <a:xfrm>
          <a:off x="1752111" y="625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152628</xdr:rowOff>
    </xdr:from>
    <xdr:ext cx="534377" cy="259045"/>
    <xdr:sp macro="" textlink="">
      <xdr:nvSpPr>
        <xdr:cNvPr id="76" name="テキスト ボックス 75"/>
        <xdr:cNvSpPr txBox="1"/>
      </xdr:nvSpPr>
      <xdr:spPr>
        <a:xfrm>
          <a:off x="863111" y="615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148532</xdr:rowOff>
    </xdr:from>
    <xdr:to>
      <xdr:col>6</xdr:col>
      <xdr:colOff>561975</xdr:colOff>
      <xdr:row>35</xdr:row>
      <xdr:rowOff>78682</xdr:rowOff>
    </xdr:to>
    <xdr:sp macro="" textlink="">
      <xdr:nvSpPr>
        <xdr:cNvPr id="82" name="円/楕円 81"/>
        <xdr:cNvSpPr/>
      </xdr:nvSpPr>
      <xdr:spPr>
        <a:xfrm>
          <a:off x="4584700" y="597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171409</xdr:rowOff>
    </xdr:from>
    <xdr:ext cx="534377" cy="259045"/>
    <xdr:sp macro="" textlink="">
      <xdr:nvSpPr>
        <xdr:cNvPr id="83" name="人件費該当値テキスト"/>
        <xdr:cNvSpPr txBox="1"/>
      </xdr:nvSpPr>
      <xdr:spPr>
        <a:xfrm>
          <a:off x="4686300" y="582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63,174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156272</xdr:rowOff>
    </xdr:from>
    <xdr:to>
      <xdr:col>5</xdr:col>
      <xdr:colOff>409575</xdr:colOff>
      <xdr:row>35</xdr:row>
      <xdr:rowOff>86422</xdr:rowOff>
    </xdr:to>
    <xdr:sp macro="" textlink="">
      <xdr:nvSpPr>
        <xdr:cNvPr id="84" name="円/楕円 83"/>
        <xdr:cNvSpPr/>
      </xdr:nvSpPr>
      <xdr:spPr>
        <a:xfrm>
          <a:off x="3746500" y="59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102949</xdr:rowOff>
    </xdr:from>
    <xdr:ext cx="534377" cy="259045"/>
    <xdr:sp macro="" textlink="">
      <xdr:nvSpPr>
        <xdr:cNvPr id="85" name="テキスト ボックス 84"/>
        <xdr:cNvSpPr txBox="1"/>
      </xdr:nvSpPr>
      <xdr:spPr>
        <a:xfrm>
          <a:off x="3530111" y="57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62,937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39196</xdr:rowOff>
    </xdr:from>
    <xdr:to>
      <xdr:col>4</xdr:col>
      <xdr:colOff>206375</xdr:colOff>
      <xdr:row>35</xdr:row>
      <xdr:rowOff>140796</xdr:rowOff>
    </xdr:to>
    <xdr:sp macro="" textlink="">
      <xdr:nvSpPr>
        <xdr:cNvPr id="86" name="円/楕円 85"/>
        <xdr:cNvSpPr/>
      </xdr:nvSpPr>
      <xdr:spPr>
        <a:xfrm>
          <a:off x="2857500" y="603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157323</xdr:rowOff>
    </xdr:from>
    <xdr:ext cx="534377" cy="259045"/>
    <xdr:sp macro="" textlink="">
      <xdr:nvSpPr>
        <xdr:cNvPr id="87" name="テキスト ボックス 86"/>
        <xdr:cNvSpPr txBox="1"/>
      </xdr:nvSpPr>
      <xdr:spPr>
        <a:xfrm>
          <a:off x="2641111" y="581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61,272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129395</xdr:rowOff>
    </xdr:from>
    <xdr:to>
      <xdr:col>3</xdr:col>
      <xdr:colOff>3175</xdr:colOff>
      <xdr:row>35</xdr:row>
      <xdr:rowOff>59545</xdr:rowOff>
    </xdr:to>
    <xdr:sp macro="" textlink="">
      <xdr:nvSpPr>
        <xdr:cNvPr id="88" name="円/楕円 87"/>
        <xdr:cNvSpPr/>
      </xdr:nvSpPr>
      <xdr:spPr>
        <a:xfrm>
          <a:off x="1968500" y="595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76072</xdr:rowOff>
    </xdr:from>
    <xdr:ext cx="534377" cy="259045"/>
    <xdr:sp macro="" textlink="">
      <xdr:nvSpPr>
        <xdr:cNvPr id="89" name="テキスト ボックス 88"/>
        <xdr:cNvSpPr txBox="1"/>
      </xdr:nvSpPr>
      <xdr:spPr>
        <a:xfrm>
          <a:off x="1752111" y="57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111629</xdr:rowOff>
    </xdr:from>
    <xdr:to>
      <xdr:col>1</xdr:col>
      <xdr:colOff>485775</xdr:colOff>
      <xdr:row>35</xdr:row>
      <xdr:rowOff>41779</xdr:rowOff>
    </xdr:to>
    <xdr:sp macro="" textlink="">
      <xdr:nvSpPr>
        <xdr:cNvPr id="90" name="円/楕円 89"/>
        <xdr:cNvSpPr/>
      </xdr:nvSpPr>
      <xdr:spPr>
        <a:xfrm>
          <a:off x="1079500" y="594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58306</xdr:rowOff>
    </xdr:from>
    <xdr:ext cx="534377" cy="259045"/>
    <xdr:sp macro="" textlink="">
      <xdr:nvSpPr>
        <xdr:cNvPr id="91" name="テキスト ボックス 90"/>
        <xdr:cNvSpPr txBox="1"/>
      </xdr:nvSpPr>
      <xdr:spPr>
        <a:xfrm>
          <a:off x="863111" y="571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64,638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130442</xdr:rowOff>
    </xdr:from>
    <xdr:to>
      <xdr:col>6</xdr:col>
      <xdr:colOff>511175</xdr:colOff>
      <xdr:row>53</xdr:row>
      <xdr:rowOff>164998</xdr:rowOff>
    </xdr:to>
    <xdr:cxnSp macro="">
      <xdr:nvCxnSpPr>
        <xdr:cNvPr id="121" name="直線コネクタ 120"/>
        <xdr:cNvCxnSpPr/>
      </xdr:nvCxnSpPr>
      <xdr:spPr>
        <a:xfrm flipV="1">
          <a:off x="3797300" y="9217292"/>
          <a:ext cx="8382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2862</xdr:rowOff>
    </xdr:from>
    <xdr:ext cx="534377" cy="259045"/>
    <xdr:sp macro="" textlink="">
      <xdr:nvSpPr>
        <xdr:cNvPr id="122" name="物件費平均値テキスト"/>
        <xdr:cNvSpPr txBox="1"/>
      </xdr:nvSpPr>
      <xdr:spPr>
        <a:xfrm>
          <a:off x="4686300" y="943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164998</xdr:rowOff>
    </xdr:from>
    <xdr:to>
      <xdr:col>5</xdr:col>
      <xdr:colOff>358775</xdr:colOff>
      <xdr:row>54</xdr:row>
      <xdr:rowOff>29934</xdr:rowOff>
    </xdr:to>
    <xdr:cxnSp macro="">
      <xdr:nvCxnSpPr>
        <xdr:cNvPr id="124" name="直線コネクタ 123"/>
        <xdr:cNvCxnSpPr/>
      </xdr:nvCxnSpPr>
      <xdr:spPr>
        <a:xfrm flipV="1">
          <a:off x="2908300" y="9251848"/>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164025</xdr:rowOff>
    </xdr:from>
    <xdr:ext cx="534377" cy="259045"/>
    <xdr:sp macro="" textlink="">
      <xdr:nvSpPr>
        <xdr:cNvPr id="126" name="テキスト ボックス 125"/>
        <xdr:cNvSpPr txBox="1"/>
      </xdr:nvSpPr>
      <xdr:spPr>
        <a:xfrm>
          <a:off x="3530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166027</xdr:rowOff>
    </xdr:from>
    <xdr:to>
      <xdr:col>4</xdr:col>
      <xdr:colOff>155575</xdr:colOff>
      <xdr:row>54</xdr:row>
      <xdr:rowOff>29934</xdr:rowOff>
    </xdr:to>
    <xdr:cxnSp macro="">
      <xdr:nvCxnSpPr>
        <xdr:cNvPr id="127" name="直線コネクタ 126"/>
        <xdr:cNvCxnSpPr/>
      </xdr:nvCxnSpPr>
      <xdr:spPr>
        <a:xfrm>
          <a:off x="2019300" y="9252877"/>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114761</xdr:rowOff>
    </xdr:from>
    <xdr:ext cx="534377" cy="259045"/>
    <xdr:sp macro="" textlink="">
      <xdr:nvSpPr>
        <xdr:cNvPr id="129" name="テキスト ボックス 128"/>
        <xdr:cNvSpPr txBox="1"/>
      </xdr:nvSpPr>
      <xdr:spPr>
        <a:xfrm>
          <a:off x="2641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149568</xdr:rowOff>
    </xdr:from>
    <xdr:to>
      <xdr:col>2</xdr:col>
      <xdr:colOff>638175</xdr:colOff>
      <xdr:row>53</xdr:row>
      <xdr:rowOff>166027</xdr:rowOff>
    </xdr:to>
    <xdr:cxnSp macro="">
      <xdr:nvCxnSpPr>
        <xdr:cNvPr id="130" name="直線コネクタ 129"/>
        <xdr:cNvCxnSpPr/>
      </xdr:nvCxnSpPr>
      <xdr:spPr>
        <a:xfrm>
          <a:off x="1130300" y="9236418"/>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118533</xdr:rowOff>
    </xdr:from>
    <xdr:ext cx="534377" cy="259045"/>
    <xdr:sp macro="" textlink="">
      <xdr:nvSpPr>
        <xdr:cNvPr id="132" name="テキスト ボックス 131"/>
        <xdr:cNvSpPr txBox="1"/>
      </xdr:nvSpPr>
      <xdr:spPr>
        <a:xfrm>
          <a:off x="1752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90453</xdr:rowOff>
    </xdr:from>
    <xdr:ext cx="534377" cy="259045"/>
    <xdr:sp macro="" textlink="">
      <xdr:nvSpPr>
        <xdr:cNvPr id="134" name="テキスト ボックス 133"/>
        <xdr:cNvSpPr txBox="1"/>
      </xdr:nvSpPr>
      <xdr:spPr>
        <a:xfrm>
          <a:off x="863111" y="96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79642</xdr:rowOff>
    </xdr:from>
    <xdr:to>
      <xdr:col>6</xdr:col>
      <xdr:colOff>561975</xdr:colOff>
      <xdr:row>54</xdr:row>
      <xdr:rowOff>9792</xdr:rowOff>
    </xdr:to>
    <xdr:sp macro="" textlink="">
      <xdr:nvSpPr>
        <xdr:cNvPr id="140" name="円/楕円 139"/>
        <xdr:cNvSpPr/>
      </xdr:nvSpPr>
      <xdr:spPr>
        <a:xfrm>
          <a:off x="4584700" y="916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102519</xdr:rowOff>
    </xdr:from>
    <xdr:ext cx="534377" cy="259045"/>
    <xdr:sp macro="" textlink="">
      <xdr:nvSpPr>
        <xdr:cNvPr id="141" name="物件費該当値テキスト"/>
        <xdr:cNvSpPr txBox="1"/>
      </xdr:nvSpPr>
      <xdr:spPr>
        <a:xfrm>
          <a:off x="4686300" y="90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54,743</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114198</xdr:rowOff>
    </xdr:from>
    <xdr:to>
      <xdr:col>5</xdr:col>
      <xdr:colOff>409575</xdr:colOff>
      <xdr:row>54</xdr:row>
      <xdr:rowOff>44348</xdr:rowOff>
    </xdr:to>
    <xdr:sp macro="" textlink="">
      <xdr:nvSpPr>
        <xdr:cNvPr id="142" name="円/楕円 141"/>
        <xdr:cNvSpPr/>
      </xdr:nvSpPr>
      <xdr:spPr>
        <a:xfrm>
          <a:off x="3746500" y="920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60875</xdr:rowOff>
    </xdr:from>
    <xdr:ext cx="534377" cy="259045"/>
    <xdr:sp macro="" textlink="">
      <xdr:nvSpPr>
        <xdr:cNvPr id="143" name="テキスト ボックス 142"/>
        <xdr:cNvSpPr txBox="1"/>
      </xdr:nvSpPr>
      <xdr:spPr>
        <a:xfrm>
          <a:off x="3530111" y="89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53,836</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150584</xdr:rowOff>
    </xdr:from>
    <xdr:to>
      <xdr:col>4</xdr:col>
      <xdr:colOff>206375</xdr:colOff>
      <xdr:row>54</xdr:row>
      <xdr:rowOff>80734</xdr:rowOff>
    </xdr:to>
    <xdr:sp macro="" textlink="">
      <xdr:nvSpPr>
        <xdr:cNvPr id="144" name="円/楕円 143"/>
        <xdr:cNvSpPr/>
      </xdr:nvSpPr>
      <xdr:spPr>
        <a:xfrm>
          <a:off x="2857500" y="923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97261</xdr:rowOff>
    </xdr:from>
    <xdr:ext cx="534377" cy="259045"/>
    <xdr:sp macro="" textlink="">
      <xdr:nvSpPr>
        <xdr:cNvPr id="145" name="テキスト ボックス 144"/>
        <xdr:cNvSpPr txBox="1"/>
      </xdr:nvSpPr>
      <xdr:spPr>
        <a:xfrm>
          <a:off x="2641111" y="901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52,881</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115227</xdr:rowOff>
    </xdr:from>
    <xdr:to>
      <xdr:col>3</xdr:col>
      <xdr:colOff>3175</xdr:colOff>
      <xdr:row>54</xdr:row>
      <xdr:rowOff>45377</xdr:rowOff>
    </xdr:to>
    <xdr:sp macro="" textlink="">
      <xdr:nvSpPr>
        <xdr:cNvPr id="146" name="円/楕円 145"/>
        <xdr:cNvSpPr/>
      </xdr:nvSpPr>
      <xdr:spPr>
        <a:xfrm>
          <a:off x="1968500" y="920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61904</xdr:rowOff>
    </xdr:from>
    <xdr:ext cx="534377" cy="259045"/>
    <xdr:sp macro="" textlink="">
      <xdr:nvSpPr>
        <xdr:cNvPr id="147" name="テキスト ボックス 146"/>
        <xdr:cNvSpPr txBox="1"/>
      </xdr:nvSpPr>
      <xdr:spPr>
        <a:xfrm>
          <a:off x="1752111" y="897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53,809</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98768</xdr:rowOff>
    </xdr:from>
    <xdr:to>
      <xdr:col>1</xdr:col>
      <xdr:colOff>485775</xdr:colOff>
      <xdr:row>54</xdr:row>
      <xdr:rowOff>28918</xdr:rowOff>
    </xdr:to>
    <xdr:sp macro="" textlink="">
      <xdr:nvSpPr>
        <xdr:cNvPr id="148" name="円/楕円 147"/>
        <xdr:cNvSpPr/>
      </xdr:nvSpPr>
      <xdr:spPr>
        <a:xfrm>
          <a:off x="1079500" y="918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45445</xdr:rowOff>
    </xdr:from>
    <xdr:ext cx="534377" cy="259045"/>
    <xdr:sp macro="" textlink="">
      <xdr:nvSpPr>
        <xdr:cNvPr id="149" name="テキスト ボックス 148"/>
        <xdr:cNvSpPr txBox="1"/>
      </xdr:nvSpPr>
      <xdr:spPr>
        <a:xfrm>
          <a:off x="863111" y="896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43231</xdr:rowOff>
    </xdr:from>
    <xdr:to>
      <xdr:col>6</xdr:col>
      <xdr:colOff>511175</xdr:colOff>
      <xdr:row>76</xdr:row>
      <xdr:rowOff>60696</xdr:rowOff>
    </xdr:to>
    <xdr:cxnSp macro="">
      <xdr:nvCxnSpPr>
        <xdr:cNvPr id="176" name="直線コネクタ 175"/>
        <xdr:cNvCxnSpPr/>
      </xdr:nvCxnSpPr>
      <xdr:spPr>
        <a:xfrm>
          <a:off x="3797300" y="13073431"/>
          <a:ext cx="8382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22613</xdr:rowOff>
    </xdr:from>
    <xdr:ext cx="469744" cy="259045"/>
    <xdr:sp macro="" textlink="">
      <xdr:nvSpPr>
        <xdr:cNvPr id="177" name="維持補修費平均値テキスト"/>
        <xdr:cNvSpPr txBox="1"/>
      </xdr:nvSpPr>
      <xdr:spPr>
        <a:xfrm>
          <a:off x="4686300" y="13052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43231</xdr:rowOff>
    </xdr:from>
    <xdr:to>
      <xdr:col>5</xdr:col>
      <xdr:colOff>358775</xdr:colOff>
      <xdr:row>76</xdr:row>
      <xdr:rowOff>81910</xdr:rowOff>
    </xdr:to>
    <xdr:cxnSp macro="">
      <xdr:nvCxnSpPr>
        <xdr:cNvPr id="179" name="直線コネクタ 178"/>
        <xdr:cNvCxnSpPr/>
      </xdr:nvCxnSpPr>
      <xdr:spPr>
        <a:xfrm flipV="1">
          <a:off x="2908300" y="13073431"/>
          <a:ext cx="889000" cy="3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123928</xdr:rowOff>
    </xdr:from>
    <xdr:ext cx="469744" cy="259045"/>
    <xdr:sp macro="" textlink="">
      <xdr:nvSpPr>
        <xdr:cNvPr id="181" name="テキスト ボックス 180"/>
        <xdr:cNvSpPr txBox="1"/>
      </xdr:nvSpPr>
      <xdr:spPr>
        <a:xfrm>
          <a:off x="3562427" y="1315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39756</xdr:rowOff>
    </xdr:from>
    <xdr:to>
      <xdr:col>4</xdr:col>
      <xdr:colOff>155575</xdr:colOff>
      <xdr:row>76</xdr:row>
      <xdr:rowOff>81910</xdr:rowOff>
    </xdr:to>
    <xdr:cxnSp macro="">
      <xdr:nvCxnSpPr>
        <xdr:cNvPr id="182" name="直線コネクタ 181"/>
        <xdr:cNvCxnSpPr/>
      </xdr:nvCxnSpPr>
      <xdr:spPr>
        <a:xfrm>
          <a:off x="2019300" y="13069956"/>
          <a:ext cx="8890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147155</xdr:rowOff>
    </xdr:from>
    <xdr:ext cx="469744" cy="259045"/>
    <xdr:sp macro="" textlink="">
      <xdr:nvSpPr>
        <xdr:cNvPr id="184" name="テキスト ボックス 183"/>
        <xdr:cNvSpPr txBox="1"/>
      </xdr:nvSpPr>
      <xdr:spPr>
        <a:xfrm>
          <a:off x="2673427" y="1317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254</xdr:rowOff>
    </xdr:from>
    <xdr:to>
      <xdr:col>2</xdr:col>
      <xdr:colOff>638175</xdr:colOff>
      <xdr:row>76</xdr:row>
      <xdr:rowOff>39756</xdr:rowOff>
    </xdr:to>
    <xdr:cxnSp macro="">
      <xdr:nvCxnSpPr>
        <xdr:cNvPr id="185" name="直線コネクタ 184"/>
        <xdr:cNvCxnSpPr/>
      </xdr:nvCxnSpPr>
      <xdr:spPr>
        <a:xfrm>
          <a:off x="1130300" y="13030454"/>
          <a:ext cx="889000" cy="3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147338</xdr:rowOff>
    </xdr:from>
    <xdr:ext cx="469744" cy="259045"/>
    <xdr:sp macro="" textlink="">
      <xdr:nvSpPr>
        <xdr:cNvPr id="187" name="テキスト ボックス 186"/>
        <xdr:cNvSpPr txBox="1"/>
      </xdr:nvSpPr>
      <xdr:spPr>
        <a:xfrm>
          <a:off x="1784427" y="1317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122556</xdr:rowOff>
    </xdr:from>
    <xdr:ext cx="469744" cy="259045"/>
    <xdr:sp macro="" textlink="">
      <xdr:nvSpPr>
        <xdr:cNvPr id="189" name="テキスト ボックス 188"/>
        <xdr:cNvSpPr txBox="1"/>
      </xdr:nvSpPr>
      <xdr:spPr>
        <a:xfrm>
          <a:off x="895427" y="1315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9896</xdr:rowOff>
    </xdr:from>
    <xdr:to>
      <xdr:col>6</xdr:col>
      <xdr:colOff>561975</xdr:colOff>
      <xdr:row>76</xdr:row>
      <xdr:rowOff>111496</xdr:rowOff>
    </xdr:to>
    <xdr:sp macro="" textlink="">
      <xdr:nvSpPr>
        <xdr:cNvPr id="195" name="円/楕円 194"/>
        <xdr:cNvSpPr/>
      </xdr:nvSpPr>
      <xdr:spPr>
        <a:xfrm>
          <a:off x="4584700" y="130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32773</xdr:rowOff>
    </xdr:from>
    <xdr:ext cx="469744" cy="259045"/>
    <xdr:sp macro="" textlink="">
      <xdr:nvSpPr>
        <xdr:cNvPr id="196" name="維持補修費該当値テキスト"/>
        <xdr:cNvSpPr txBox="1"/>
      </xdr:nvSpPr>
      <xdr:spPr>
        <a:xfrm>
          <a:off x="4686300" y="1289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163881</xdr:rowOff>
    </xdr:from>
    <xdr:to>
      <xdr:col>5</xdr:col>
      <xdr:colOff>409575</xdr:colOff>
      <xdr:row>76</xdr:row>
      <xdr:rowOff>94031</xdr:rowOff>
    </xdr:to>
    <xdr:sp macro="" textlink="">
      <xdr:nvSpPr>
        <xdr:cNvPr id="197" name="円/楕円 196"/>
        <xdr:cNvSpPr/>
      </xdr:nvSpPr>
      <xdr:spPr>
        <a:xfrm>
          <a:off x="3746500" y="130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110558</xdr:rowOff>
    </xdr:from>
    <xdr:ext cx="469744" cy="259045"/>
    <xdr:sp macro="" textlink="">
      <xdr:nvSpPr>
        <xdr:cNvPr id="198" name="テキスト ボックス 197"/>
        <xdr:cNvSpPr txBox="1"/>
      </xdr:nvSpPr>
      <xdr:spPr>
        <a:xfrm>
          <a:off x="3562427" y="127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31110</xdr:rowOff>
    </xdr:from>
    <xdr:to>
      <xdr:col>4</xdr:col>
      <xdr:colOff>206375</xdr:colOff>
      <xdr:row>76</xdr:row>
      <xdr:rowOff>132710</xdr:rowOff>
    </xdr:to>
    <xdr:sp macro="" textlink="">
      <xdr:nvSpPr>
        <xdr:cNvPr id="199" name="円/楕円 198"/>
        <xdr:cNvSpPr/>
      </xdr:nvSpPr>
      <xdr:spPr>
        <a:xfrm>
          <a:off x="2857500" y="130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149237</xdr:rowOff>
    </xdr:from>
    <xdr:ext cx="469744" cy="259045"/>
    <xdr:sp macro="" textlink="">
      <xdr:nvSpPr>
        <xdr:cNvPr id="200" name="テキスト ボックス 199"/>
        <xdr:cNvSpPr txBox="1"/>
      </xdr:nvSpPr>
      <xdr:spPr>
        <a:xfrm>
          <a:off x="2673427" y="1283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160406</xdr:rowOff>
    </xdr:from>
    <xdr:to>
      <xdr:col>3</xdr:col>
      <xdr:colOff>3175</xdr:colOff>
      <xdr:row>76</xdr:row>
      <xdr:rowOff>90556</xdr:rowOff>
    </xdr:to>
    <xdr:sp macro="" textlink="">
      <xdr:nvSpPr>
        <xdr:cNvPr id="201" name="円/楕円 200"/>
        <xdr:cNvSpPr/>
      </xdr:nvSpPr>
      <xdr:spPr>
        <a:xfrm>
          <a:off x="1968500" y="1301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107083</xdr:rowOff>
    </xdr:from>
    <xdr:ext cx="469744" cy="259045"/>
    <xdr:sp macro="" textlink="">
      <xdr:nvSpPr>
        <xdr:cNvPr id="202" name="テキスト ボックス 201"/>
        <xdr:cNvSpPr txBox="1"/>
      </xdr:nvSpPr>
      <xdr:spPr>
        <a:xfrm>
          <a:off x="1784427" y="1279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120904</xdr:rowOff>
    </xdr:from>
    <xdr:to>
      <xdr:col>1</xdr:col>
      <xdr:colOff>485775</xdr:colOff>
      <xdr:row>76</xdr:row>
      <xdr:rowOff>51054</xdr:rowOff>
    </xdr:to>
    <xdr:sp macro="" textlink="">
      <xdr:nvSpPr>
        <xdr:cNvPr id="203" name="円/楕円 202"/>
        <xdr:cNvSpPr/>
      </xdr:nvSpPr>
      <xdr:spPr>
        <a:xfrm>
          <a:off x="1079500" y="1297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67581</xdr:rowOff>
    </xdr:from>
    <xdr:ext cx="469744" cy="259045"/>
    <xdr:sp macro="" textlink="">
      <xdr:nvSpPr>
        <xdr:cNvPr id="204" name="テキスト ボックス 203"/>
        <xdr:cNvSpPr txBox="1"/>
      </xdr:nvSpPr>
      <xdr:spPr>
        <a:xfrm>
          <a:off x="895427" y="1275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8"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30"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17605</xdr:rowOff>
    </xdr:from>
    <xdr:to>
      <xdr:col>6</xdr:col>
      <xdr:colOff>511175</xdr:colOff>
      <xdr:row>94</xdr:row>
      <xdr:rowOff>60170</xdr:rowOff>
    </xdr:to>
    <xdr:cxnSp macro="">
      <xdr:nvCxnSpPr>
        <xdr:cNvPr id="232" name="直線コネクタ 231"/>
        <xdr:cNvCxnSpPr/>
      </xdr:nvCxnSpPr>
      <xdr:spPr>
        <a:xfrm flipV="1">
          <a:off x="3797300" y="16133905"/>
          <a:ext cx="8382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123243</xdr:rowOff>
    </xdr:from>
    <xdr:ext cx="534377" cy="259045"/>
    <xdr:sp macro="" textlink="">
      <xdr:nvSpPr>
        <xdr:cNvPr id="233" name="扶助費平均値テキスト"/>
        <xdr:cNvSpPr txBox="1"/>
      </xdr:nvSpPr>
      <xdr:spPr>
        <a:xfrm>
          <a:off x="4686300" y="16239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60170</xdr:rowOff>
    </xdr:from>
    <xdr:to>
      <xdr:col>5</xdr:col>
      <xdr:colOff>358775</xdr:colOff>
      <xdr:row>95</xdr:row>
      <xdr:rowOff>67828</xdr:rowOff>
    </xdr:to>
    <xdr:cxnSp macro="">
      <xdr:nvCxnSpPr>
        <xdr:cNvPr id="235" name="直線コネクタ 234"/>
        <xdr:cNvCxnSpPr/>
      </xdr:nvCxnSpPr>
      <xdr:spPr>
        <a:xfrm flipV="1">
          <a:off x="2908300" y="16176470"/>
          <a:ext cx="889000" cy="1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144457</xdr:rowOff>
    </xdr:from>
    <xdr:ext cx="534377" cy="259045"/>
    <xdr:sp macro="" textlink="">
      <xdr:nvSpPr>
        <xdr:cNvPr id="237" name="テキスト ボックス 236"/>
        <xdr:cNvSpPr txBox="1"/>
      </xdr:nvSpPr>
      <xdr:spPr>
        <a:xfrm>
          <a:off x="3530111" y="1643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67828</xdr:rowOff>
    </xdr:from>
    <xdr:to>
      <xdr:col>4</xdr:col>
      <xdr:colOff>155575</xdr:colOff>
      <xdr:row>95</xdr:row>
      <xdr:rowOff>135745</xdr:rowOff>
    </xdr:to>
    <xdr:cxnSp macro="">
      <xdr:nvCxnSpPr>
        <xdr:cNvPr id="238" name="直線コネクタ 237"/>
        <xdr:cNvCxnSpPr/>
      </xdr:nvCxnSpPr>
      <xdr:spPr>
        <a:xfrm flipV="1">
          <a:off x="2019300" y="16355578"/>
          <a:ext cx="889000" cy="6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89318</xdr:rowOff>
    </xdr:from>
    <xdr:ext cx="534377" cy="259045"/>
    <xdr:sp macro="" textlink="">
      <xdr:nvSpPr>
        <xdr:cNvPr id="240" name="テキスト ボックス 239"/>
        <xdr:cNvSpPr txBox="1"/>
      </xdr:nvSpPr>
      <xdr:spPr>
        <a:xfrm>
          <a:off x="2641111" y="165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135745</xdr:rowOff>
    </xdr:from>
    <xdr:to>
      <xdr:col>2</xdr:col>
      <xdr:colOff>638175</xdr:colOff>
      <xdr:row>96</xdr:row>
      <xdr:rowOff>71075</xdr:rowOff>
    </xdr:to>
    <xdr:cxnSp macro="">
      <xdr:nvCxnSpPr>
        <xdr:cNvPr id="241" name="直線コネクタ 240"/>
        <xdr:cNvCxnSpPr/>
      </xdr:nvCxnSpPr>
      <xdr:spPr>
        <a:xfrm flipV="1">
          <a:off x="1130300" y="16423495"/>
          <a:ext cx="889000" cy="10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126077</xdr:rowOff>
    </xdr:from>
    <xdr:ext cx="534377" cy="259045"/>
    <xdr:sp macro="" textlink="">
      <xdr:nvSpPr>
        <xdr:cNvPr id="243" name="テキスト ボックス 242"/>
        <xdr:cNvSpPr txBox="1"/>
      </xdr:nvSpPr>
      <xdr:spPr>
        <a:xfrm>
          <a:off x="1752111" y="165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4" name="フローチャート : 判断 243"/>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123860</xdr:rowOff>
    </xdr:from>
    <xdr:ext cx="534377" cy="259045"/>
    <xdr:sp macro="" textlink="">
      <xdr:nvSpPr>
        <xdr:cNvPr id="245" name="テキスト ボックス 244"/>
        <xdr:cNvSpPr txBox="1"/>
      </xdr:nvSpPr>
      <xdr:spPr>
        <a:xfrm>
          <a:off x="863111" y="165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138255</xdr:rowOff>
    </xdr:from>
    <xdr:to>
      <xdr:col>6</xdr:col>
      <xdr:colOff>561975</xdr:colOff>
      <xdr:row>94</xdr:row>
      <xdr:rowOff>68405</xdr:rowOff>
    </xdr:to>
    <xdr:sp macro="" textlink="">
      <xdr:nvSpPr>
        <xdr:cNvPr id="251" name="円/楕円 250"/>
        <xdr:cNvSpPr/>
      </xdr:nvSpPr>
      <xdr:spPr>
        <a:xfrm>
          <a:off x="4584700" y="1608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161132</xdr:rowOff>
    </xdr:from>
    <xdr:ext cx="534377" cy="259045"/>
    <xdr:sp macro="" textlink="">
      <xdr:nvSpPr>
        <xdr:cNvPr id="252" name="扶助費該当値テキスト"/>
        <xdr:cNvSpPr txBox="1"/>
      </xdr:nvSpPr>
      <xdr:spPr>
        <a:xfrm>
          <a:off x="4686300" y="1593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95,341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9370</xdr:rowOff>
    </xdr:from>
    <xdr:to>
      <xdr:col>5</xdr:col>
      <xdr:colOff>409575</xdr:colOff>
      <xdr:row>94</xdr:row>
      <xdr:rowOff>110970</xdr:rowOff>
    </xdr:to>
    <xdr:sp macro="" textlink="">
      <xdr:nvSpPr>
        <xdr:cNvPr id="253" name="円/楕円 252"/>
        <xdr:cNvSpPr/>
      </xdr:nvSpPr>
      <xdr:spPr>
        <a:xfrm>
          <a:off x="3746500" y="161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127497</xdr:rowOff>
    </xdr:from>
    <xdr:ext cx="534377" cy="259045"/>
    <xdr:sp macro="" textlink="">
      <xdr:nvSpPr>
        <xdr:cNvPr id="254" name="テキスト ボックス 253"/>
        <xdr:cNvSpPr txBox="1"/>
      </xdr:nvSpPr>
      <xdr:spPr>
        <a:xfrm>
          <a:off x="3530111" y="1590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93,479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17028</xdr:rowOff>
    </xdr:from>
    <xdr:to>
      <xdr:col>4</xdr:col>
      <xdr:colOff>206375</xdr:colOff>
      <xdr:row>95</xdr:row>
      <xdr:rowOff>118628</xdr:rowOff>
    </xdr:to>
    <xdr:sp macro="" textlink="">
      <xdr:nvSpPr>
        <xdr:cNvPr id="255" name="円/楕円 254"/>
        <xdr:cNvSpPr/>
      </xdr:nvSpPr>
      <xdr:spPr>
        <a:xfrm>
          <a:off x="2857500" y="1630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135155</xdr:rowOff>
    </xdr:from>
    <xdr:ext cx="534377" cy="259045"/>
    <xdr:sp macro="" textlink="">
      <xdr:nvSpPr>
        <xdr:cNvPr id="256" name="テキスト ボックス 255"/>
        <xdr:cNvSpPr txBox="1"/>
      </xdr:nvSpPr>
      <xdr:spPr>
        <a:xfrm>
          <a:off x="2641111" y="1608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85,644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84945</xdr:rowOff>
    </xdr:from>
    <xdr:to>
      <xdr:col>3</xdr:col>
      <xdr:colOff>3175</xdr:colOff>
      <xdr:row>96</xdr:row>
      <xdr:rowOff>15095</xdr:rowOff>
    </xdr:to>
    <xdr:sp macro="" textlink="">
      <xdr:nvSpPr>
        <xdr:cNvPr id="257" name="円/楕円 256"/>
        <xdr:cNvSpPr/>
      </xdr:nvSpPr>
      <xdr:spPr>
        <a:xfrm>
          <a:off x="1968500" y="1637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31622</xdr:rowOff>
    </xdr:from>
    <xdr:ext cx="534377" cy="259045"/>
    <xdr:sp macro="" textlink="">
      <xdr:nvSpPr>
        <xdr:cNvPr id="258" name="テキスト ボックス 257"/>
        <xdr:cNvSpPr txBox="1"/>
      </xdr:nvSpPr>
      <xdr:spPr>
        <a:xfrm>
          <a:off x="1752111" y="161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82,673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20275</xdr:rowOff>
    </xdr:from>
    <xdr:to>
      <xdr:col>1</xdr:col>
      <xdr:colOff>485775</xdr:colOff>
      <xdr:row>96</xdr:row>
      <xdr:rowOff>121875</xdr:rowOff>
    </xdr:to>
    <xdr:sp macro="" textlink="">
      <xdr:nvSpPr>
        <xdr:cNvPr id="259" name="円/楕円 258"/>
        <xdr:cNvSpPr/>
      </xdr:nvSpPr>
      <xdr:spPr>
        <a:xfrm>
          <a:off x="1079500" y="164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138402</xdr:rowOff>
    </xdr:from>
    <xdr:ext cx="534377" cy="259045"/>
    <xdr:sp macro="" textlink="">
      <xdr:nvSpPr>
        <xdr:cNvPr id="260" name="テキスト ボックス 259"/>
        <xdr:cNvSpPr txBox="1"/>
      </xdr:nvSpPr>
      <xdr:spPr>
        <a:xfrm>
          <a:off x="863111" y="162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5"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7"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34487</xdr:rowOff>
    </xdr:from>
    <xdr:to>
      <xdr:col>15</xdr:col>
      <xdr:colOff>180975</xdr:colOff>
      <xdr:row>32</xdr:row>
      <xdr:rowOff>5150</xdr:rowOff>
    </xdr:to>
    <xdr:cxnSp macro="">
      <xdr:nvCxnSpPr>
        <xdr:cNvPr id="289" name="直線コネクタ 288"/>
        <xdr:cNvCxnSpPr/>
      </xdr:nvCxnSpPr>
      <xdr:spPr>
        <a:xfrm flipV="1">
          <a:off x="9639300" y="5349437"/>
          <a:ext cx="8382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69956</xdr:rowOff>
    </xdr:from>
    <xdr:ext cx="534377" cy="259045"/>
    <xdr:sp macro="" textlink="">
      <xdr:nvSpPr>
        <xdr:cNvPr id="290" name="補助費等平均値テキスト"/>
        <xdr:cNvSpPr txBox="1"/>
      </xdr:nvSpPr>
      <xdr:spPr>
        <a:xfrm>
          <a:off x="10528300" y="6070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68948</xdr:rowOff>
    </xdr:from>
    <xdr:to>
      <xdr:col>14</xdr:col>
      <xdr:colOff>28575</xdr:colOff>
      <xdr:row>32</xdr:row>
      <xdr:rowOff>5150</xdr:rowOff>
    </xdr:to>
    <xdr:cxnSp macro="">
      <xdr:nvCxnSpPr>
        <xdr:cNvPr id="292" name="直線コネクタ 291"/>
        <xdr:cNvCxnSpPr/>
      </xdr:nvCxnSpPr>
      <xdr:spPr>
        <a:xfrm>
          <a:off x="8750300" y="5383898"/>
          <a:ext cx="889000" cy="10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61441</xdr:rowOff>
    </xdr:from>
    <xdr:ext cx="534377" cy="259045"/>
    <xdr:sp macro="" textlink="">
      <xdr:nvSpPr>
        <xdr:cNvPr id="294" name="テキスト ボックス 293"/>
        <xdr:cNvSpPr txBox="1"/>
      </xdr:nvSpPr>
      <xdr:spPr>
        <a:xfrm>
          <a:off x="9372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68948</xdr:rowOff>
    </xdr:from>
    <xdr:to>
      <xdr:col>12</xdr:col>
      <xdr:colOff>511175</xdr:colOff>
      <xdr:row>31</xdr:row>
      <xdr:rowOff>135718</xdr:rowOff>
    </xdr:to>
    <xdr:cxnSp macro="">
      <xdr:nvCxnSpPr>
        <xdr:cNvPr id="295" name="直線コネクタ 294"/>
        <xdr:cNvCxnSpPr/>
      </xdr:nvCxnSpPr>
      <xdr:spPr>
        <a:xfrm flipV="1">
          <a:off x="7861300" y="5383898"/>
          <a:ext cx="889000" cy="6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19569</xdr:rowOff>
    </xdr:from>
    <xdr:ext cx="534377" cy="259045"/>
    <xdr:sp macro="" textlink="">
      <xdr:nvSpPr>
        <xdr:cNvPr id="297" name="テキスト ボックス 296"/>
        <xdr:cNvSpPr txBox="1"/>
      </xdr:nvSpPr>
      <xdr:spPr>
        <a:xfrm>
          <a:off x="8483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135718</xdr:rowOff>
    </xdr:from>
    <xdr:to>
      <xdr:col>11</xdr:col>
      <xdr:colOff>307975</xdr:colOff>
      <xdr:row>34</xdr:row>
      <xdr:rowOff>77045</xdr:rowOff>
    </xdr:to>
    <xdr:cxnSp macro="">
      <xdr:nvCxnSpPr>
        <xdr:cNvPr id="298" name="直線コネクタ 297"/>
        <xdr:cNvCxnSpPr/>
      </xdr:nvCxnSpPr>
      <xdr:spPr>
        <a:xfrm flipV="1">
          <a:off x="6972300" y="5450668"/>
          <a:ext cx="889000" cy="45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80091</xdr:rowOff>
    </xdr:from>
    <xdr:ext cx="534377" cy="259045"/>
    <xdr:sp macro="" textlink="">
      <xdr:nvSpPr>
        <xdr:cNvPr id="300" name="テキスト ボックス 299"/>
        <xdr:cNvSpPr txBox="1"/>
      </xdr:nvSpPr>
      <xdr:spPr>
        <a:xfrm>
          <a:off x="7594111" y="62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1" name="フローチャート : 判断 300"/>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124648</xdr:rowOff>
    </xdr:from>
    <xdr:ext cx="534377" cy="259045"/>
    <xdr:sp macro="" textlink="">
      <xdr:nvSpPr>
        <xdr:cNvPr id="302" name="テキスト ボックス 301"/>
        <xdr:cNvSpPr txBox="1"/>
      </xdr:nvSpPr>
      <xdr:spPr>
        <a:xfrm>
          <a:off x="6705111" y="629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30</xdr:row>
      <xdr:rowOff>155137</xdr:rowOff>
    </xdr:from>
    <xdr:to>
      <xdr:col>15</xdr:col>
      <xdr:colOff>231775</xdr:colOff>
      <xdr:row>31</xdr:row>
      <xdr:rowOff>85287</xdr:rowOff>
    </xdr:to>
    <xdr:sp macro="" textlink="">
      <xdr:nvSpPr>
        <xdr:cNvPr id="308" name="円/楕円 307"/>
        <xdr:cNvSpPr/>
      </xdr:nvSpPr>
      <xdr:spPr>
        <a:xfrm>
          <a:off x="10426700" y="529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108164</xdr:rowOff>
    </xdr:from>
    <xdr:ext cx="534377" cy="259045"/>
    <xdr:sp macro="" textlink="">
      <xdr:nvSpPr>
        <xdr:cNvPr id="309" name="補助費等該当値テキスト"/>
        <xdr:cNvSpPr txBox="1"/>
      </xdr:nvSpPr>
      <xdr:spPr>
        <a:xfrm>
          <a:off x="10528300" y="525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72,523</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125800</xdr:rowOff>
    </xdr:from>
    <xdr:to>
      <xdr:col>14</xdr:col>
      <xdr:colOff>79375</xdr:colOff>
      <xdr:row>32</xdr:row>
      <xdr:rowOff>55950</xdr:rowOff>
    </xdr:to>
    <xdr:sp macro="" textlink="">
      <xdr:nvSpPr>
        <xdr:cNvPr id="310" name="円/楕円 309"/>
        <xdr:cNvSpPr/>
      </xdr:nvSpPr>
      <xdr:spPr>
        <a:xfrm>
          <a:off x="9588500" y="54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72477</xdr:rowOff>
    </xdr:from>
    <xdr:ext cx="534377" cy="259045"/>
    <xdr:sp macro="" textlink="">
      <xdr:nvSpPr>
        <xdr:cNvPr id="311" name="テキスト ボックス 310"/>
        <xdr:cNvSpPr txBox="1"/>
      </xdr:nvSpPr>
      <xdr:spPr>
        <a:xfrm>
          <a:off x="9372111" y="521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65,063</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18148</xdr:rowOff>
    </xdr:from>
    <xdr:to>
      <xdr:col>12</xdr:col>
      <xdr:colOff>561975</xdr:colOff>
      <xdr:row>31</xdr:row>
      <xdr:rowOff>119748</xdr:rowOff>
    </xdr:to>
    <xdr:sp macro="" textlink="">
      <xdr:nvSpPr>
        <xdr:cNvPr id="312" name="円/楕円 311"/>
        <xdr:cNvSpPr/>
      </xdr:nvSpPr>
      <xdr:spPr>
        <a:xfrm>
          <a:off x="8699500" y="533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136275</xdr:rowOff>
    </xdr:from>
    <xdr:ext cx="534377" cy="259045"/>
    <xdr:sp macro="" textlink="">
      <xdr:nvSpPr>
        <xdr:cNvPr id="313" name="テキスト ボックス 312"/>
        <xdr:cNvSpPr txBox="1"/>
      </xdr:nvSpPr>
      <xdr:spPr>
        <a:xfrm>
          <a:off x="8483111" y="510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70,714</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84918</xdr:rowOff>
    </xdr:from>
    <xdr:to>
      <xdr:col>11</xdr:col>
      <xdr:colOff>358775</xdr:colOff>
      <xdr:row>32</xdr:row>
      <xdr:rowOff>15068</xdr:rowOff>
    </xdr:to>
    <xdr:sp macro="" textlink="">
      <xdr:nvSpPr>
        <xdr:cNvPr id="314" name="円/楕円 313"/>
        <xdr:cNvSpPr/>
      </xdr:nvSpPr>
      <xdr:spPr>
        <a:xfrm>
          <a:off x="7810500" y="539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31595</xdr:rowOff>
    </xdr:from>
    <xdr:ext cx="534377" cy="259045"/>
    <xdr:sp macro="" textlink="">
      <xdr:nvSpPr>
        <xdr:cNvPr id="315" name="テキスト ボックス 314"/>
        <xdr:cNvSpPr txBox="1"/>
      </xdr:nvSpPr>
      <xdr:spPr>
        <a:xfrm>
          <a:off x="7594111" y="517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67,209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26245</xdr:rowOff>
    </xdr:from>
    <xdr:to>
      <xdr:col>10</xdr:col>
      <xdr:colOff>155575</xdr:colOff>
      <xdr:row>34</xdr:row>
      <xdr:rowOff>127845</xdr:rowOff>
    </xdr:to>
    <xdr:sp macro="" textlink="">
      <xdr:nvSpPr>
        <xdr:cNvPr id="316" name="円/楕円 315"/>
        <xdr:cNvSpPr/>
      </xdr:nvSpPr>
      <xdr:spPr>
        <a:xfrm>
          <a:off x="6921500" y="585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144372</xdr:rowOff>
    </xdr:from>
    <xdr:ext cx="534377" cy="259045"/>
    <xdr:sp macro="" textlink="">
      <xdr:nvSpPr>
        <xdr:cNvPr id="317" name="テキスト ボックス 316"/>
        <xdr:cNvSpPr txBox="1"/>
      </xdr:nvSpPr>
      <xdr:spPr>
        <a:xfrm>
          <a:off x="6705111" y="563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0" name="直線コネクタ 339"/>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41"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2" name="直線コネクタ 341"/>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43"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4" name="直線コネクタ 343"/>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169669</xdr:rowOff>
    </xdr:from>
    <xdr:to>
      <xdr:col>15</xdr:col>
      <xdr:colOff>180975</xdr:colOff>
      <xdr:row>56</xdr:row>
      <xdr:rowOff>91603</xdr:rowOff>
    </xdr:to>
    <xdr:cxnSp macro="">
      <xdr:nvCxnSpPr>
        <xdr:cNvPr id="345" name="直線コネクタ 344"/>
        <xdr:cNvCxnSpPr/>
      </xdr:nvCxnSpPr>
      <xdr:spPr>
        <a:xfrm flipV="1">
          <a:off x="9639300" y="9599419"/>
          <a:ext cx="838200" cy="9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87682</xdr:rowOff>
    </xdr:from>
    <xdr:ext cx="534377" cy="259045"/>
    <xdr:sp macro="" textlink="">
      <xdr:nvSpPr>
        <xdr:cNvPr id="346" name="普通建設事業費平均値テキスト"/>
        <xdr:cNvSpPr txBox="1"/>
      </xdr:nvSpPr>
      <xdr:spPr>
        <a:xfrm>
          <a:off x="10528300" y="9345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7" name="フローチャート : 判断 346"/>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170515</xdr:rowOff>
    </xdr:from>
    <xdr:to>
      <xdr:col>14</xdr:col>
      <xdr:colOff>28575</xdr:colOff>
      <xdr:row>56</xdr:row>
      <xdr:rowOff>91603</xdr:rowOff>
    </xdr:to>
    <xdr:cxnSp macro="">
      <xdr:nvCxnSpPr>
        <xdr:cNvPr id="348" name="直線コネクタ 347"/>
        <xdr:cNvCxnSpPr/>
      </xdr:nvCxnSpPr>
      <xdr:spPr>
        <a:xfrm>
          <a:off x="8750300" y="9257365"/>
          <a:ext cx="889000" cy="43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9" name="フローチャート : 判断 348"/>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50161</xdr:rowOff>
    </xdr:from>
    <xdr:ext cx="534377" cy="259045"/>
    <xdr:sp macro="" textlink="">
      <xdr:nvSpPr>
        <xdr:cNvPr id="350" name="テキスト ボックス 349"/>
        <xdr:cNvSpPr txBox="1"/>
      </xdr:nvSpPr>
      <xdr:spPr>
        <a:xfrm>
          <a:off x="9372111" y="930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170515</xdr:rowOff>
    </xdr:from>
    <xdr:to>
      <xdr:col>12</xdr:col>
      <xdr:colOff>511175</xdr:colOff>
      <xdr:row>54</xdr:row>
      <xdr:rowOff>130396</xdr:rowOff>
    </xdr:to>
    <xdr:cxnSp macro="">
      <xdr:nvCxnSpPr>
        <xdr:cNvPr id="351" name="直線コネクタ 350"/>
        <xdr:cNvCxnSpPr/>
      </xdr:nvCxnSpPr>
      <xdr:spPr>
        <a:xfrm flipV="1">
          <a:off x="7861300" y="9257365"/>
          <a:ext cx="889000" cy="13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2" name="フローチャート : 判断 351"/>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39095</xdr:rowOff>
    </xdr:from>
    <xdr:ext cx="534377" cy="259045"/>
    <xdr:sp macro="" textlink="">
      <xdr:nvSpPr>
        <xdr:cNvPr id="353" name="テキスト ボックス 352"/>
        <xdr:cNvSpPr txBox="1"/>
      </xdr:nvSpPr>
      <xdr:spPr>
        <a:xfrm>
          <a:off x="8483111" y="96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130396</xdr:rowOff>
    </xdr:from>
    <xdr:to>
      <xdr:col>11</xdr:col>
      <xdr:colOff>307975</xdr:colOff>
      <xdr:row>55</xdr:row>
      <xdr:rowOff>78161</xdr:rowOff>
    </xdr:to>
    <xdr:cxnSp macro="">
      <xdr:nvCxnSpPr>
        <xdr:cNvPr id="354" name="直線コネクタ 353"/>
        <xdr:cNvCxnSpPr/>
      </xdr:nvCxnSpPr>
      <xdr:spPr>
        <a:xfrm flipV="1">
          <a:off x="6972300" y="9388696"/>
          <a:ext cx="889000" cy="1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5" name="フローチャート : 判断 354"/>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88999</xdr:rowOff>
    </xdr:from>
    <xdr:ext cx="534377" cy="259045"/>
    <xdr:sp macro="" textlink="">
      <xdr:nvSpPr>
        <xdr:cNvPr id="356" name="テキスト ボックス 355"/>
        <xdr:cNvSpPr txBox="1"/>
      </xdr:nvSpPr>
      <xdr:spPr>
        <a:xfrm>
          <a:off x="7594111" y="96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7" name="フローチャート : 判断 356"/>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141279</xdr:rowOff>
    </xdr:from>
    <xdr:ext cx="534377" cy="259045"/>
    <xdr:sp macro="" textlink="">
      <xdr:nvSpPr>
        <xdr:cNvPr id="358" name="テキスト ボックス 357"/>
        <xdr:cNvSpPr txBox="1"/>
      </xdr:nvSpPr>
      <xdr:spPr>
        <a:xfrm>
          <a:off x="6705111" y="97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118869</xdr:rowOff>
    </xdr:from>
    <xdr:to>
      <xdr:col>15</xdr:col>
      <xdr:colOff>231775</xdr:colOff>
      <xdr:row>56</xdr:row>
      <xdr:rowOff>49019</xdr:rowOff>
    </xdr:to>
    <xdr:sp macro="" textlink="">
      <xdr:nvSpPr>
        <xdr:cNvPr id="364" name="円/楕円 363"/>
        <xdr:cNvSpPr/>
      </xdr:nvSpPr>
      <xdr:spPr>
        <a:xfrm>
          <a:off x="10426700" y="95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97296</xdr:rowOff>
    </xdr:from>
    <xdr:ext cx="534377" cy="259045"/>
    <xdr:sp macro="" textlink="">
      <xdr:nvSpPr>
        <xdr:cNvPr id="365" name="普通建設事業費該当値テキスト"/>
        <xdr:cNvSpPr txBox="1"/>
      </xdr:nvSpPr>
      <xdr:spPr>
        <a:xfrm>
          <a:off x="10528300" y="952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41,189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40803</xdr:rowOff>
    </xdr:from>
    <xdr:to>
      <xdr:col>14</xdr:col>
      <xdr:colOff>79375</xdr:colOff>
      <xdr:row>56</xdr:row>
      <xdr:rowOff>142403</xdr:rowOff>
    </xdr:to>
    <xdr:sp macro="" textlink="">
      <xdr:nvSpPr>
        <xdr:cNvPr id="366" name="円/楕円 365"/>
        <xdr:cNvSpPr/>
      </xdr:nvSpPr>
      <xdr:spPr>
        <a:xfrm>
          <a:off x="9588500" y="964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133530</xdr:rowOff>
    </xdr:from>
    <xdr:ext cx="534377" cy="259045"/>
    <xdr:sp macro="" textlink="">
      <xdr:nvSpPr>
        <xdr:cNvPr id="367" name="テキスト ボックス 366"/>
        <xdr:cNvSpPr txBox="1"/>
      </xdr:nvSpPr>
      <xdr:spPr>
        <a:xfrm>
          <a:off x="9372111" y="973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37,104</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119715</xdr:rowOff>
    </xdr:from>
    <xdr:to>
      <xdr:col>12</xdr:col>
      <xdr:colOff>561975</xdr:colOff>
      <xdr:row>54</xdr:row>
      <xdr:rowOff>49865</xdr:rowOff>
    </xdr:to>
    <xdr:sp macro="" textlink="">
      <xdr:nvSpPr>
        <xdr:cNvPr id="368" name="円/楕円 367"/>
        <xdr:cNvSpPr/>
      </xdr:nvSpPr>
      <xdr:spPr>
        <a:xfrm>
          <a:off x="8699500" y="92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66392</xdr:rowOff>
    </xdr:from>
    <xdr:ext cx="534377" cy="259045"/>
    <xdr:sp macro="" textlink="">
      <xdr:nvSpPr>
        <xdr:cNvPr id="369" name="テキスト ボックス 368"/>
        <xdr:cNvSpPr txBox="1"/>
      </xdr:nvSpPr>
      <xdr:spPr>
        <a:xfrm>
          <a:off x="8483111" y="89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56,152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79596</xdr:rowOff>
    </xdr:from>
    <xdr:to>
      <xdr:col>11</xdr:col>
      <xdr:colOff>358775</xdr:colOff>
      <xdr:row>55</xdr:row>
      <xdr:rowOff>9746</xdr:rowOff>
    </xdr:to>
    <xdr:sp macro="" textlink="">
      <xdr:nvSpPr>
        <xdr:cNvPr id="370" name="円/楕円 369"/>
        <xdr:cNvSpPr/>
      </xdr:nvSpPr>
      <xdr:spPr>
        <a:xfrm>
          <a:off x="7810500" y="93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26273</xdr:rowOff>
    </xdr:from>
    <xdr:ext cx="534377" cy="259045"/>
    <xdr:sp macro="" textlink="">
      <xdr:nvSpPr>
        <xdr:cNvPr id="371" name="テキスト ボックス 370"/>
        <xdr:cNvSpPr txBox="1"/>
      </xdr:nvSpPr>
      <xdr:spPr>
        <a:xfrm>
          <a:off x="7594111" y="91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27361</xdr:rowOff>
    </xdr:from>
    <xdr:to>
      <xdr:col>10</xdr:col>
      <xdr:colOff>155575</xdr:colOff>
      <xdr:row>55</xdr:row>
      <xdr:rowOff>128961</xdr:rowOff>
    </xdr:to>
    <xdr:sp macro="" textlink="">
      <xdr:nvSpPr>
        <xdr:cNvPr id="372" name="円/楕円 371"/>
        <xdr:cNvSpPr/>
      </xdr:nvSpPr>
      <xdr:spPr>
        <a:xfrm>
          <a:off x="6921500" y="94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145488</xdr:rowOff>
    </xdr:from>
    <xdr:ext cx="534377" cy="259045"/>
    <xdr:sp macro="" textlink="">
      <xdr:nvSpPr>
        <xdr:cNvPr id="373" name="テキスト ボックス 372"/>
        <xdr:cNvSpPr txBox="1"/>
      </xdr:nvSpPr>
      <xdr:spPr>
        <a:xfrm>
          <a:off x="6705111" y="92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5" name="直線コネクタ 394"/>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6"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7" name="直線コネクタ 396"/>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8"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9" name="直線コネクタ 398"/>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93432</xdr:rowOff>
    </xdr:from>
    <xdr:to>
      <xdr:col>15</xdr:col>
      <xdr:colOff>180975</xdr:colOff>
      <xdr:row>77</xdr:row>
      <xdr:rowOff>114874</xdr:rowOff>
    </xdr:to>
    <xdr:cxnSp macro="">
      <xdr:nvCxnSpPr>
        <xdr:cNvPr id="400" name="直線コネクタ 399"/>
        <xdr:cNvCxnSpPr/>
      </xdr:nvCxnSpPr>
      <xdr:spPr>
        <a:xfrm flipV="1">
          <a:off x="9639300" y="13295082"/>
          <a:ext cx="8382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77075</xdr:rowOff>
    </xdr:from>
    <xdr:ext cx="534377" cy="259045"/>
    <xdr:sp macro="" textlink="">
      <xdr:nvSpPr>
        <xdr:cNvPr id="401" name="普通建設事業費 （ うち新規整備　）平均値テキスト"/>
        <xdr:cNvSpPr txBox="1"/>
      </xdr:nvSpPr>
      <xdr:spPr>
        <a:xfrm>
          <a:off x="10528300" y="1293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2" name="フローチャート : 判断 401"/>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3" name="フローチャート : 判断 402"/>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59306</xdr:rowOff>
    </xdr:from>
    <xdr:ext cx="534377" cy="259045"/>
    <xdr:sp macro="" textlink="">
      <xdr:nvSpPr>
        <xdr:cNvPr id="404" name="テキスト ボックス 403"/>
        <xdr:cNvSpPr txBox="1"/>
      </xdr:nvSpPr>
      <xdr:spPr>
        <a:xfrm>
          <a:off x="9372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42632</xdr:rowOff>
    </xdr:from>
    <xdr:to>
      <xdr:col>15</xdr:col>
      <xdr:colOff>231775</xdr:colOff>
      <xdr:row>77</xdr:row>
      <xdr:rowOff>144232</xdr:rowOff>
    </xdr:to>
    <xdr:sp macro="" textlink="">
      <xdr:nvSpPr>
        <xdr:cNvPr id="410" name="円/楕円 409"/>
        <xdr:cNvSpPr/>
      </xdr:nvSpPr>
      <xdr:spPr>
        <a:xfrm>
          <a:off x="10426700" y="1324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21059</xdr:rowOff>
    </xdr:from>
    <xdr:ext cx="469744" cy="259045"/>
    <xdr:sp macro="" textlink="">
      <xdr:nvSpPr>
        <xdr:cNvPr id="411" name="普通建設事業費 （ うち新規整備　）該当値テキスト"/>
        <xdr:cNvSpPr txBox="1"/>
      </xdr:nvSpPr>
      <xdr:spPr>
        <a:xfrm>
          <a:off x="10528300" y="1322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64074</xdr:rowOff>
    </xdr:from>
    <xdr:to>
      <xdr:col>14</xdr:col>
      <xdr:colOff>79375</xdr:colOff>
      <xdr:row>77</xdr:row>
      <xdr:rowOff>165674</xdr:rowOff>
    </xdr:to>
    <xdr:sp macro="" textlink="">
      <xdr:nvSpPr>
        <xdr:cNvPr id="412" name="円/楕円 411"/>
        <xdr:cNvSpPr/>
      </xdr:nvSpPr>
      <xdr:spPr>
        <a:xfrm>
          <a:off x="9588500" y="132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156801</xdr:rowOff>
    </xdr:from>
    <xdr:ext cx="469744" cy="259045"/>
    <xdr:sp macro="" textlink="">
      <xdr:nvSpPr>
        <xdr:cNvPr id="413" name="テキスト ボックス 412"/>
        <xdr:cNvSpPr txBox="1"/>
      </xdr:nvSpPr>
      <xdr:spPr>
        <a:xfrm>
          <a:off x="9404427" y="133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9" name="テキスト ボックス 42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1" name="テキスト ボックス 43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5" name="直線コネクタ 434"/>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8"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9" name="直線コネクタ 438"/>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113525</xdr:rowOff>
    </xdr:from>
    <xdr:to>
      <xdr:col>15</xdr:col>
      <xdr:colOff>180975</xdr:colOff>
      <xdr:row>96</xdr:row>
      <xdr:rowOff>68903</xdr:rowOff>
    </xdr:to>
    <xdr:cxnSp macro="">
      <xdr:nvCxnSpPr>
        <xdr:cNvPr id="440" name="直線コネクタ 439"/>
        <xdr:cNvCxnSpPr/>
      </xdr:nvCxnSpPr>
      <xdr:spPr>
        <a:xfrm flipV="1">
          <a:off x="9639300" y="16401275"/>
          <a:ext cx="838200" cy="1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156779</xdr:rowOff>
    </xdr:from>
    <xdr:ext cx="534377" cy="259045"/>
    <xdr:sp macro="" textlink="">
      <xdr:nvSpPr>
        <xdr:cNvPr id="441" name="普通建設事業費 （ うち更新整備　）平均値テキスト"/>
        <xdr:cNvSpPr txBox="1"/>
      </xdr:nvSpPr>
      <xdr:spPr>
        <a:xfrm>
          <a:off x="10528300" y="16444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2" name="フローチャート : 判断 441"/>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3" name="フローチャート : 判断 442"/>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129826</xdr:rowOff>
    </xdr:from>
    <xdr:ext cx="534377" cy="259045"/>
    <xdr:sp macro="" textlink="">
      <xdr:nvSpPr>
        <xdr:cNvPr id="444" name="テキスト ボックス 443"/>
        <xdr:cNvSpPr txBox="1"/>
      </xdr:nvSpPr>
      <xdr:spPr>
        <a:xfrm>
          <a:off x="9372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62725</xdr:rowOff>
    </xdr:from>
    <xdr:to>
      <xdr:col>15</xdr:col>
      <xdr:colOff>231775</xdr:colOff>
      <xdr:row>95</xdr:row>
      <xdr:rowOff>164325</xdr:rowOff>
    </xdr:to>
    <xdr:sp macro="" textlink="">
      <xdr:nvSpPr>
        <xdr:cNvPr id="450" name="円/楕円 449"/>
        <xdr:cNvSpPr/>
      </xdr:nvSpPr>
      <xdr:spPr>
        <a:xfrm>
          <a:off x="10426700" y="163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85602</xdr:rowOff>
    </xdr:from>
    <xdr:ext cx="534377" cy="259045"/>
    <xdr:sp macro="" textlink="">
      <xdr:nvSpPr>
        <xdr:cNvPr id="451" name="普通建設事業費 （ うち更新整備　）該当値テキスト"/>
        <xdr:cNvSpPr txBox="1"/>
      </xdr:nvSpPr>
      <xdr:spPr>
        <a:xfrm>
          <a:off x="10528300" y="1620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23,645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18103</xdr:rowOff>
    </xdr:from>
    <xdr:to>
      <xdr:col>14</xdr:col>
      <xdr:colOff>79375</xdr:colOff>
      <xdr:row>96</xdr:row>
      <xdr:rowOff>119703</xdr:rowOff>
    </xdr:to>
    <xdr:sp macro="" textlink="">
      <xdr:nvSpPr>
        <xdr:cNvPr id="452" name="円/楕円 451"/>
        <xdr:cNvSpPr/>
      </xdr:nvSpPr>
      <xdr:spPr>
        <a:xfrm>
          <a:off x="9588500" y="1647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136230</xdr:rowOff>
    </xdr:from>
    <xdr:ext cx="534377" cy="259045"/>
    <xdr:sp macro="" textlink="">
      <xdr:nvSpPr>
        <xdr:cNvPr id="453" name="テキスト ボックス 452"/>
        <xdr:cNvSpPr txBox="1"/>
      </xdr:nvSpPr>
      <xdr:spPr>
        <a:xfrm>
          <a:off x="9372111" y="1625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4" name="直線コネクタ 46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5" name="テキスト ボックス 46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6" name="直線コネクタ 46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7" name="テキスト ボックス 46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8" name="直線コネクタ 46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69" name="テキスト ボックス 46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0" name="直線コネクタ 46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1" name="テキスト ボックス 47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3" name="テキスト ボックス 47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90322</xdr:rowOff>
    </xdr:from>
    <xdr:to>
      <xdr:col>23</xdr:col>
      <xdr:colOff>516889</xdr:colOff>
      <xdr:row>38</xdr:row>
      <xdr:rowOff>139700</xdr:rowOff>
    </xdr:to>
    <xdr:cxnSp macro="">
      <xdr:nvCxnSpPr>
        <xdr:cNvPr id="475" name="直線コネクタ 474"/>
        <xdr:cNvCxnSpPr/>
      </xdr:nvCxnSpPr>
      <xdr:spPr>
        <a:xfrm flipV="1">
          <a:off x="16317595" y="6091072"/>
          <a:ext cx="1269" cy="563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7" name="直線コネクタ 47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36999</xdr:rowOff>
    </xdr:from>
    <xdr:ext cx="469744" cy="259045"/>
    <xdr:sp macro="" textlink="">
      <xdr:nvSpPr>
        <xdr:cNvPr id="478" name="災害復旧事業費最大値テキスト"/>
        <xdr:cNvSpPr txBox="1"/>
      </xdr:nvSpPr>
      <xdr:spPr>
        <a:xfrm>
          <a:off x="16370300" y="586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35</xdr:row>
      <xdr:rowOff>90322</xdr:rowOff>
    </xdr:from>
    <xdr:to>
      <xdr:col>23</xdr:col>
      <xdr:colOff>606425</xdr:colOff>
      <xdr:row>35</xdr:row>
      <xdr:rowOff>90322</xdr:rowOff>
    </xdr:to>
    <xdr:cxnSp macro="">
      <xdr:nvCxnSpPr>
        <xdr:cNvPr id="479" name="直線コネクタ 478"/>
        <xdr:cNvCxnSpPr/>
      </xdr:nvCxnSpPr>
      <xdr:spPr>
        <a:xfrm>
          <a:off x="16230600" y="609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138557</xdr:rowOff>
    </xdr:from>
    <xdr:to>
      <xdr:col>23</xdr:col>
      <xdr:colOff>517525</xdr:colOff>
      <xdr:row>37</xdr:row>
      <xdr:rowOff>153416</xdr:rowOff>
    </xdr:to>
    <xdr:cxnSp macro="">
      <xdr:nvCxnSpPr>
        <xdr:cNvPr id="480" name="直線コネクタ 479"/>
        <xdr:cNvCxnSpPr/>
      </xdr:nvCxnSpPr>
      <xdr:spPr>
        <a:xfrm>
          <a:off x="15481300" y="6482207"/>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169054</xdr:rowOff>
    </xdr:from>
    <xdr:ext cx="378565" cy="259045"/>
    <xdr:sp macro="" textlink="">
      <xdr:nvSpPr>
        <xdr:cNvPr id="481" name="災害復旧事業費平均値テキスト"/>
        <xdr:cNvSpPr txBox="1"/>
      </xdr:nvSpPr>
      <xdr:spPr>
        <a:xfrm>
          <a:off x="16370300" y="65127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19177</xdr:rowOff>
    </xdr:from>
    <xdr:to>
      <xdr:col>23</xdr:col>
      <xdr:colOff>568325</xdr:colOff>
      <xdr:row>38</xdr:row>
      <xdr:rowOff>120777</xdr:rowOff>
    </xdr:to>
    <xdr:sp macro="" textlink="">
      <xdr:nvSpPr>
        <xdr:cNvPr id="482" name="フローチャート : 判断 481"/>
        <xdr:cNvSpPr/>
      </xdr:nvSpPr>
      <xdr:spPr>
        <a:xfrm>
          <a:off x="162687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84836</xdr:rowOff>
    </xdr:from>
    <xdr:to>
      <xdr:col>22</xdr:col>
      <xdr:colOff>365125</xdr:colOff>
      <xdr:row>37</xdr:row>
      <xdr:rowOff>138557</xdr:rowOff>
    </xdr:to>
    <xdr:cxnSp macro="">
      <xdr:nvCxnSpPr>
        <xdr:cNvPr id="483" name="直線コネクタ 482"/>
        <xdr:cNvCxnSpPr/>
      </xdr:nvCxnSpPr>
      <xdr:spPr>
        <a:xfrm>
          <a:off x="14592300" y="6428486"/>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14834</xdr:rowOff>
    </xdr:from>
    <xdr:to>
      <xdr:col>22</xdr:col>
      <xdr:colOff>415925</xdr:colOff>
      <xdr:row>38</xdr:row>
      <xdr:rowOff>116434</xdr:rowOff>
    </xdr:to>
    <xdr:sp macro="" textlink="">
      <xdr:nvSpPr>
        <xdr:cNvPr id="484" name="フローチャート : 判断 483"/>
        <xdr:cNvSpPr/>
      </xdr:nvSpPr>
      <xdr:spPr>
        <a:xfrm>
          <a:off x="15430500" y="65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107561</xdr:rowOff>
    </xdr:from>
    <xdr:ext cx="378565" cy="259045"/>
    <xdr:sp macro="" textlink="">
      <xdr:nvSpPr>
        <xdr:cNvPr id="485" name="テキスト ボックス 484"/>
        <xdr:cNvSpPr txBox="1"/>
      </xdr:nvSpPr>
      <xdr:spPr>
        <a:xfrm>
          <a:off x="15292017" y="662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10769</xdr:rowOff>
    </xdr:from>
    <xdr:to>
      <xdr:col>21</xdr:col>
      <xdr:colOff>161925</xdr:colOff>
      <xdr:row>37</xdr:row>
      <xdr:rowOff>84836</xdr:rowOff>
    </xdr:to>
    <xdr:cxnSp macro="">
      <xdr:nvCxnSpPr>
        <xdr:cNvPr id="486" name="直線コネクタ 485"/>
        <xdr:cNvCxnSpPr/>
      </xdr:nvCxnSpPr>
      <xdr:spPr>
        <a:xfrm>
          <a:off x="13703300" y="5497169"/>
          <a:ext cx="889000" cy="9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161137</xdr:rowOff>
    </xdr:from>
    <xdr:to>
      <xdr:col>21</xdr:col>
      <xdr:colOff>212725</xdr:colOff>
      <xdr:row>38</xdr:row>
      <xdr:rowOff>91287</xdr:rowOff>
    </xdr:to>
    <xdr:sp macro="" textlink="">
      <xdr:nvSpPr>
        <xdr:cNvPr id="487" name="フローチャート : 判断 486"/>
        <xdr:cNvSpPr/>
      </xdr:nvSpPr>
      <xdr:spPr>
        <a:xfrm>
          <a:off x="14541500" y="650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82414</xdr:rowOff>
    </xdr:from>
    <xdr:ext cx="378565" cy="259045"/>
    <xdr:sp macro="" textlink="">
      <xdr:nvSpPr>
        <xdr:cNvPr id="488" name="テキスト ボックス 487"/>
        <xdr:cNvSpPr txBox="1"/>
      </xdr:nvSpPr>
      <xdr:spPr>
        <a:xfrm>
          <a:off x="14403017" y="6597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10769</xdr:rowOff>
    </xdr:from>
    <xdr:to>
      <xdr:col>19</xdr:col>
      <xdr:colOff>644525</xdr:colOff>
      <xdr:row>37</xdr:row>
      <xdr:rowOff>5740</xdr:rowOff>
    </xdr:to>
    <xdr:cxnSp macro="">
      <xdr:nvCxnSpPr>
        <xdr:cNvPr id="489" name="直線コネクタ 488"/>
        <xdr:cNvCxnSpPr/>
      </xdr:nvCxnSpPr>
      <xdr:spPr>
        <a:xfrm flipV="1">
          <a:off x="12814300" y="5497169"/>
          <a:ext cx="889000" cy="85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37465</xdr:rowOff>
    </xdr:from>
    <xdr:to>
      <xdr:col>20</xdr:col>
      <xdr:colOff>9525</xdr:colOff>
      <xdr:row>37</xdr:row>
      <xdr:rowOff>139065</xdr:rowOff>
    </xdr:to>
    <xdr:sp macro="" textlink="">
      <xdr:nvSpPr>
        <xdr:cNvPr id="490" name="フローチャート : 判断 489"/>
        <xdr:cNvSpPr/>
      </xdr:nvSpPr>
      <xdr:spPr>
        <a:xfrm>
          <a:off x="136525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130192</xdr:rowOff>
    </xdr:from>
    <xdr:ext cx="378565" cy="259045"/>
    <xdr:sp macro="" textlink="">
      <xdr:nvSpPr>
        <xdr:cNvPr id="491" name="テキスト ボックス 490"/>
        <xdr:cNvSpPr txBox="1"/>
      </xdr:nvSpPr>
      <xdr:spPr>
        <a:xfrm>
          <a:off x="13514017" y="647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29693</xdr:rowOff>
    </xdr:from>
    <xdr:to>
      <xdr:col>18</xdr:col>
      <xdr:colOff>492125</xdr:colOff>
      <xdr:row>37</xdr:row>
      <xdr:rowOff>131293</xdr:rowOff>
    </xdr:to>
    <xdr:sp macro="" textlink="">
      <xdr:nvSpPr>
        <xdr:cNvPr id="492" name="フローチャート : 判断 491"/>
        <xdr:cNvSpPr/>
      </xdr:nvSpPr>
      <xdr:spPr>
        <a:xfrm>
          <a:off x="12763500" y="63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122420</xdr:rowOff>
    </xdr:from>
    <xdr:ext cx="469744" cy="259045"/>
    <xdr:sp macro="" textlink="">
      <xdr:nvSpPr>
        <xdr:cNvPr id="493" name="テキスト ボックス 492"/>
        <xdr:cNvSpPr txBox="1"/>
      </xdr:nvSpPr>
      <xdr:spPr>
        <a:xfrm>
          <a:off x="12579427" y="646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102616</xdr:rowOff>
    </xdr:from>
    <xdr:to>
      <xdr:col>23</xdr:col>
      <xdr:colOff>568325</xdr:colOff>
      <xdr:row>38</xdr:row>
      <xdr:rowOff>32765</xdr:rowOff>
    </xdr:to>
    <xdr:sp macro="" textlink="">
      <xdr:nvSpPr>
        <xdr:cNvPr id="499" name="円/楕円 498"/>
        <xdr:cNvSpPr/>
      </xdr:nvSpPr>
      <xdr:spPr>
        <a:xfrm>
          <a:off x="162687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125493</xdr:rowOff>
    </xdr:from>
    <xdr:ext cx="378565" cy="259045"/>
    <xdr:sp macro="" textlink="">
      <xdr:nvSpPr>
        <xdr:cNvPr id="500" name="災害復旧事業費該当値テキスト"/>
        <xdr:cNvSpPr txBox="1"/>
      </xdr:nvSpPr>
      <xdr:spPr>
        <a:xfrm>
          <a:off x="16370300" y="6297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87757</xdr:rowOff>
    </xdr:from>
    <xdr:to>
      <xdr:col>22</xdr:col>
      <xdr:colOff>415925</xdr:colOff>
      <xdr:row>38</xdr:row>
      <xdr:rowOff>17907</xdr:rowOff>
    </xdr:to>
    <xdr:sp macro="" textlink="">
      <xdr:nvSpPr>
        <xdr:cNvPr id="501" name="円/楕円 500"/>
        <xdr:cNvSpPr/>
      </xdr:nvSpPr>
      <xdr:spPr>
        <a:xfrm>
          <a:off x="15430500" y="64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34434</xdr:rowOff>
    </xdr:from>
    <xdr:ext cx="378565" cy="259045"/>
    <xdr:sp macro="" textlink="">
      <xdr:nvSpPr>
        <xdr:cNvPr id="502" name="テキスト ボックス 501"/>
        <xdr:cNvSpPr txBox="1"/>
      </xdr:nvSpPr>
      <xdr:spPr>
        <a:xfrm>
          <a:off x="15292017" y="620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34036</xdr:rowOff>
    </xdr:from>
    <xdr:to>
      <xdr:col>21</xdr:col>
      <xdr:colOff>212725</xdr:colOff>
      <xdr:row>37</xdr:row>
      <xdr:rowOff>135636</xdr:rowOff>
    </xdr:to>
    <xdr:sp macro="" textlink="">
      <xdr:nvSpPr>
        <xdr:cNvPr id="503" name="円/楕円 502"/>
        <xdr:cNvSpPr/>
      </xdr:nvSpPr>
      <xdr:spPr>
        <a:xfrm>
          <a:off x="14541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35</xdr:row>
      <xdr:rowOff>152163</xdr:rowOff>
    </xdr:from>
    <xdr:ext cx="378565" cy="259045"/>
    <xdr:sp macro="" textlink="">
      <xdr:nvSpPr>
        <xdr:cNvPr id="504" name="テキスト ボックス 503"/>
        <xdr:cNvSpPr txBox="1"/>
      </xdr:nvSpPr>
      <xdr:spPr>
        <a:xfrm>
          <a:off x="14403017" y="6152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131419</xdr:rowOff>
    </xdr:from>
    <xdr:to>
      <xdr:col>20</xdr:col>
      <xdr:colOff>9525</xdr:colOff>
      <xdr:row>32</xdr:row>
      <xdr:rowOff>61569</xdr:rowOff>
    </xdr:to>
    <xdr:sp macro="" textlink="">
      <xdr:nvSpPr>
        <xdr:cNvPr id="505" name="円/楕円 504"/>
        <xdr:cNvSpPr/>
      </xdr:nvSpPr>
      <xdr:spPr>
        <a:xfrm>
          <a:off x="13652500" y="54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30</xdr:row>
      <xdr:rowOff>78096</xdr:rowOff>
    </xdr:from>
    <xdr:ext cx="469744" cy="259045"/>
    <xdr:sp macro="" textlink="">
      <xdr:nvSpPr>
        <xdr:cNvPr id="506" name="テキスト ボックス 505"/>
        <xdr:cNvSpPr txBox="1"/>
      </xdr:nvSpPr>
      <xdr:spPr>
        <a:xfrm>
          <a:off x="13468427" y="522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126390</xdr:rowOff>
    </xdr:from>
    <xdr:to>
      <xdr:col>18</xdr:col>
      <xdr:colOff>492125</xdr:colOff>
      <xdr:row>37</xdr:row>
      <xdr:rowOff>56540</xdr:rowOff>
    </xdr:to>
    <xdr:sp macro="" textlink="">
      <xdr:nvSpPr>
        <xdr:cNvPr id="507" name="円/楕円 506"/>
        <xdr:cNvSpPr/>
      </xdr:nvSpPr>
      <xdr:spPr>
        <a:xfrm>
          <a:off x="12763500" y="62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73067</xdr:rowOff>
    </xdr:from>
    <xdr:ext cx="469744" cy="259045"/>
    <xdr:sp macro="" textlink="">
      <xdr:nvSpPr>
        <xdr:cNvPr id="508" name="テキスト ボックス 507"/>
        <xdr:cNvSpPr txBox="1"/>
      </xdr:nvSpPr>
      <xdr:spPr>
        <a:xfrm>
          <a:off x="12579427" y="60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8" name="直線コネクタ 56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69" name="テキスト ボックス 56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0" name="直線コネクタ 56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1" name="テキスト ボックス 57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3" name="テキスト ボックス 57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4" name="直線コネクタ 57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5" name="テキスト ボックス 57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6" name="直線コネクタ 57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7" name="テキスト ボックス 57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1" name="直線コネクタ 580"/>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2"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3" name="直線コネクタ 582"/>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4"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5" name="直線コネクタ 584"/>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51956</xdr:rowOff>
    </xdr:from>
    <xdr:to>
      <xdr:col>23</xdr:col>
      <xdr:colOff>517525</xdr:colOff>
      <xdr:row>73</xdr:row>
      <xdr:rowOff>20162</xdr:rowOff>
    </xdr:to>
    <xdr:cxnSp macro="">
      <xdr:nvCxnSpPr>
        <xdr:cNvPr id="586" name="直線コネクタ 585"/>
        <xdr:cNvCxnSpPr/>
      </xdr:nvCxnSpPr>
      <xdr:spPr>
        <a:xfrm>
          <a:off x="15481300" y="12396356"/>
          <a:ext cx="838200" cy="13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18997</xdr:rowOff>
    </xdr:from>
    <xdr:ext cx="534377" cy="259045"/>
    <xdr:sp macro="" textlink="">
      <xdr:nvSpPr>
        <xdr:cNvPr id="587" name="公債費平均値テキスト"/>
        <xdr:cNvSpPr txBox="1"/>
      </xdr:nvSpPr>
      <xdr:spPr>
        <a:xfrm>
          <a:off x="16370300" y="1287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8" name="フローチャート : 判断 587"/>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51956</xdr:rowOff>
    </xdr:from>
    <xdr:to>
      <xdr:col>22</xdr:col>
      <xdr:colOff>365125</xdr:colOff>
      <xdr:row>72</xdr:row>
      <xdr:rowOff>87160</xdr:rowOff>
    </xdr:to>
    <xdr:cxnSp macro="">
      <xdr:nvCxnSpPr>
        <xdr:cNvPr id="589" name="直線コネクタ 588"/>
        <xdr:cNvCxnSpPr/>
      </xdr:nvCxnSpPr>
      <xdr:spPr>
        <a:xfrm flipV="1">
          <a:off x="14592300" y="12396356"/>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0" name="フローチャート : 判断 589"/>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99026</xdr:rowOff>
    </xdr:from>
    <xdr:ext cx="534377" cy="259045"/>
    <xdr:sp macro="" textlink="">
      <xdr:nvSpPr>
        <xdr:cNvPr id="591" name="テキスト ボックス 590"/>
        <xdr:cNvSpPr txBox="1"/>
      </xdr:nvSpPr>
      <xdr:spPr>
        <a:xfrm>
          <a:off x="15214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30753</xdr:rowOff>
    </xdr:from>
    <xdr:to>
      <xdr:col>21</xdr:col>
      <xdr:colOff>161925</xdr:colOff>
      <xdr:row>72</xdr:row>
      <xdr:rowOff>87160</xdr:rowOff>
    </xdr:to>
    <xdr:cxnSp macro="">
      <xdr:nvCxnSpPr>
        <xdr:cNvPr id="592" name="直線コネクタ 591"/>
        <xdr:cNvCxnSpPr/>
      </xdr:nvCxnSpPr>
      <xdr:spPr>
        <a:xfrm>
          <a:off x="13703300" y="12375153"/>
          <a:ext cx="889000" cy="5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3" name="フローチャート : 判断 592"/>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100055</xdr:rowOff>
    </xdr:from>
    <xdr:ext cx="534377" cy="259045"/>
    <xdr:sp macro="" textlink="">
      <xdr:nvSpPr>
        <xdr:cNvPr id="594" name="テキスト ボックス 593"/>
        <xdr:cNvSpPr txBox="1"/>
      </xdr:nvSpPr>
      <xdr:spPr>
        <a:xfrm>
          <a:off x="14325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30753</xdr:rowOff>
    </xdr:from>
    <xdr:to>
      <xdr:col>19</xdr:col>
      <xdr:colOff>644525</xdr:colOff>
      <xdr:row>72</xdr:row>
      <xdr:rowOff>58242</xdr:rowOff>
    </xdr:to>
    <xdr:cxnSp macro="">
      <xdr:nvCxnSpPr>
        <xdr:cNvPr id="595" name="直線コネクタ 594"/>
        <xdr:cNvCxnSpPr/>
      </xdr:nvCxnSpPr>
      <xdr:spPr>
        <a:xfrm flipV="1">
          <a:off x="12814300" y="12375153"/>
          <a:ext cx="889000" cy="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6" name="フローチャート : 判断 595"/>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104627</xdr:rowOff>
    </xdr:from>
    <xdr:ext cx="534377" cy="259045"/>
    <xdr:sp macro="" textlink="">
      <xdr:nvSpPr>
        <xdr:cNvPr id="597" name="テキスト ボックス 596"/>
        <xdr:cNvSpPr txBox="1"/>
      </xdr:nvSpPr>
      <xdr:spPr>
        <a:xfrm>
          <a:off x="13436111" y="129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598" name="フローチャート : 判断 597"/>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104894</xdr:rowOff>
    </xdr:from>
    <xdr:ext cx="534377" cy="259045"/>
    <xdr:sp macro="" textlink="">
      <xdr:nvSpPr>
        <xdr:cNvPr id="599" name="テキスト ボックス 598"/>
        <xdr:cNvSpPr txBox="1"/>
      </xdr:nvSpPr>
      <xdr:spPr>
        <a:xfrm>
          <a:off x="12547111" y="129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140812</xdr:rowOff>
    </xdr:from>
    <xdr:to>
      <xdr:col>23</xdr:col>
      <xdr:colOff>568325</xdr:colOff>
      <xdr:row>73</xdr:row>
      <xdr:rowOff>70962</xdr:rowOff>
    </xdr:to>
    <xdr:sp macro="" textlink="">
      <xdr:nvSpPr>
        <xdr:cNvPr id="605" name="円/楕円 604"/>
        <xdr:cNvSpPr/>
      </xdr:nvSpPr>
      <xdr:spPr>
        <a:xfrm>
          <a:off x="16268700" y="1248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163689</xdr:rowOff>
    </xdr:from>
    <xdr:ext cx="534377" cy="259045"/>
    <xdr:sp macro="" textlink="">
      <xdr:nvSpPr>
        <xdr:cNvPr id="606" name="公債費該当値テキスト"/>
        <xdr:cNvSpPr txBox="1"/>
      </xdr:nvSpPr>
      <xdr:spPr>
        <a:xfrm>
          <a:off x="16370300" y="1233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55,275</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1156</xdr:rowOff>
    </xdr:from>
    <xdr:to>
      <xdr:col>22</xdr:col>
      <xdr:colOff>415925</xdr:colOff>
      <xdr:row>72</xdr:row>
      <xdr:rowOff>102756</xdr:rowOff>
    </xdr:to>
    <xdr:sp macro="" textlink="">
      <xdr:nvSpPr>
        <xdr:cNvPr id="607" name="円/楕円 606"/>
        <xdr:cNvSpPr/>
      </xdr:nvSpPr>
      <xdr:spPr>
        <a:xfrm>
          <a:off x="15430500" y="1234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119283</xdr:rowOff>
    </xdr:from>
    <xdr:ext cx="534377" cy="259045"/>
    <xdr:sp macro="" textlink="">
      <xdr:nvSpPr>
        <xdr:cNvPr id="608" name="テキスト ボックス 607"/>
        <xdr:cNvSpPr txBox="1"/>
      </xdr:nvSpPr>
      <xdr:spPr>
        <a:xfrm>
          <a:off x="15214111" y="121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62,606</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36360</xdr:rowOff>
    </xdr:from>
    <xdr:to>
      <xdr:col>21</xdr:col>
      <xdr:colOff>212725</xdr:colOff>
      <xdr:row>72</xdr:row>
      <xdr:rowOff>137960</xdr:rowOff>
    </xdr:to>
    <xdr:sp macro="" textlink="">
      <xdr:nvSpPr>
        <xdr:cNvPr id="609" name="円/楕円 608"/>
        <xdr:cNvSpPr/>
      </xdr:nvSpPr>
      <xdr:spPr>
        <a:xfrm>
          <a:off x="14541500" y="123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154487</xdr:rowOff>
    </xdr:from>
    <xdr:ext cx="534377" cy="259045"/>
    <xdr:sp macro="" textlink="">
      <xdr:nvSpPr>
        <xdr:cNvPr id="610" name="テキスト ボックス 609"/>
        <xdr:cNvSpPr txBox="1"/>
      </xdr:nvSpPr>
      <xdr:spPr>
        <a:xfrm>
          <a:off x="14325111" y="121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60,758</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151403</xdr:rowOff>
    </xdr:from>
    <xdr:to>
      <xdr:col>20</xdr:col>
      <xdr:colOff>9525</xdr:colOff>
      <xdr:row>72</xdr:row>
      <xdr:rowOff>81553</xdr:rowOff>
    </xdr:to>
    <xdr:sp macro="" textlink="">
      <xdr:nvSpPr>
        <xdr:cNvPr id="611" name="円/楕円 610"/>
        <xdr:cNvSpPr/>
      </xdr:nvSpPr>
      <xdr:spPr>
        <a:xfrm>
          <a:off x="13652500" y="1232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98080</xdr:rowOff>
    </xdr:from>
    <xdr:ext cx="534377" cy="259045"/>
    <xdr:sp macro="" textlink="">
      <xdr:nvSpPr>
        <xdr:cNvPr id="612" name="テキスト ボックス 611"/>
        <xdr:cNvSpPr txBox="1"/>
      </xdr:nvSpPr>
      <xdr:spPr>
        <a:xfrm>
          <a:off x="13436111" y="1209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63,719</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7442</xdr:rowOff>
    </xdr:from>
    <xdr:to>
      <xdr:col>18</xdr:col>
      <xdr:colOff>492125</xdr:colOff>
      <xdr:row>72</xdr:row>
      <xdr:rowOff>109042</xdr:rowOff>
    </xdr:to>
    <xdr:sp macro="" textlink="">
      <xdr:nvSpPr>
        <xdr:cNvPr id="613" name="円/楕円 612"/>
        <xdr:cNvSpPr/>
      </xdr:nvSpPr>
      <xdr:spPr>
        <a:xfrm>
          <a:off x="12763500" y="1235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125569</xdr:rowOff>
    </xdr:from>
    <xdr:ext cx="534377" cy="259045"/>
    <xdr:sp macro="" textlink="">
      <xdr:nvSpPr>
        <xdr:cNvPr id="614" name="テキスト ボックス 613"/>
        <xdr:cNvSpPr txBox="1"/>
      </xdr:nvSpPr>
      <xdr:spPr>
        <a:xfrm>
          <a:off x="12547111" y="1212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8" name="直線コネクタ 637"/>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39"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0" name="直線コネクタ 639"/>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1"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2" name="直線コネクタ 641"/>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126785</xdr:rowOff>
    </xdr:from>
    <xdr:to>
      <xdr:col>23</xdr:col>
      <xdr:colOff>517525</xdr:colOff>
      <xdr:row>98</xdr:row>
      <xdr:rowOff>1893</xdr:rowOff>
    </xdr:to>
    <xdr:cxnSp macro="">
      <xdr:nvCxnSpPr>
        <xdr:cNvPr id="643" name="直線コネクタ 642"/>
        <xdr:cNvCxnSpPr/>
      </xdr:nvCxnSpPr>
      <xdr:spPr>
        <a:xfrm flipV="1">
          <a:off x="15481300" y="16585985"/>
          <a:ext cx="838200" cy="2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36085</xdr:rowOff>
    </xdr:from>
    <xdr:ext cx="469744" cy="259045"/>
    <xdr:sp macro="" textlink="">
      <xdr:nvSpPr>
        <xdr:cNvPr id="644" name="積立金平均値テキスト"/>
        <xdr:cNvSpPr txBox="1"/>
      </xdr:nvSpPr>
      <xdr:spPr>
        <a:xfrm>
          <a:off x="16370300" y="166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5" name="フローチャート : 判断 644"/>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42241</xdr:rowOff>
    </xdr:from>
    <xdr:to>
      <xdr:col>22</xdr:col>
      <xdr:colOff>365125</xdr:colOff>
      <xdr:row>98</xdr:row>
      <xdr:rowOff>1893</xdr:rowOff>
    </xdr:to>
    <xdr:cxnSp macro="">
      <xdr:nvCxnSpPr>
        <xdr:cNvPr id="646" name="直線コネクタ 645"/>
        <xdr:cNvCxnSpPr/>
      </xdr:nvCxnSpPr>
      <xdr:spPr>
        <a:xfrm>
          <a:off x="14592300" y="16672891"/>
          <a:ext cx="889000" cy="1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7" name="フローチャート : 判断 646"/>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61141</xdr:rowOff>
    </xdr:from>
    <xdr:ext cx="469744" cy="259045"/>
    <xdr:sp macro="" textlink="">
      <xdr:nvSpPr>
        <xdr:cNvPr id="648" name="テキスト ボックス 647"/>
        <xdr:cNvSpPr txBox="1"/>
      </xdr:nvSpPr>
      <xdr:spPr>
        <a:xfrm>
          <a:off x="15246427"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42241</xdr:rowOff>
    </xdr:from>
    <xdr:to>
      <xdr:col>21</xdr:col>
      <xdr:colOff>161925</xdr:colOff>
      <xdr:row>97</xdr:row>
      <xdr:rowOff>127318</xdr:rowOff>
    </xdr:to>
    <xdr:cxnSp macro="">
      <xdr:nvCxnSpPr>
        <xdr:cNvPr id="649" name="直線コネクタ 648"/>
        <xdr:cNvCxnSpPr/>
      </xdr:nvCxnSpPr>
      <xdr:spPr>
        <a:xfrm flipV="1">
          <a:off x="13703300" y="16672891"/>
          <a:ext cx="889000" cy="8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0" name="フローチャート : 判断 649"/>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157396</xdr:rowOff>
    </xdr:from>
    <xdr:ext cx="469744" cy="259045"/>
    <xdr:sp macro="" textlink="">
      <xdr:nvSpPr>
        <xdr:cNvPr id="651" name="テキスト ボックス 650"/>
        <xdr:cNvSpPr txBox="1"/>
      </xdr:nvSpPr>
      <xdr:spPr>
        <a:xfrm>
          <a:off x="14357427" y="167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127318</xdr:rowOff>
    </xdr:from>
    <xdr:to>
      <xdr:col>19</xdr:col>
      <xdr:colOff>644525</xdr:colOff>
      <xdr:row>98</xdr:row>
      <xdr:rowOff>71616</xdr:rowOff>
    </xdr:to>
    <xdr:cxnSp macro="">
      <xdr:nvCxnSpPr>
        <xdr:cNvPr id="652" name="直線コネクタ 651"/>
        <xdr:cNvCxnSpPr/>
      </xdr:nvCxnSpPr>
      <xdr:spPr>
        <a:xfrm flipV="1">
          <a:off x="12814300" y="16757968"/>
          <a:ext cx="889000" cy="1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3" name="フローチャート : 判断 652"/>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29303</xdr:rowOff>
    </xdr:from>
    <xdr:ext cx="469744" cy="259045"/>
    <xdr:sp macro="" textlink="">
      <xdr:nvSpPr>
        <xdr:cNvPr id="654" name="テキスト ボックス 653"/>
        <xdr:cNvSpPr txBox="1"/>
      </xdr:nvSpPr>
      <xdr:spPr>
        <a:xfrm>
          <a:off x="13468427" y="1683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5" name="フローチャート : 判断 654"/>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52722</xdr:rowOff>
    </xdr:from>
    <xdr:ext cx="469744" cy="259045"/>
    <xdr:sp macro="" textlink="">
      <xdr:nvSpPr>
        <xdr:cNvPr id="656" name="テキスト ボックス 655"/>
        <xdr:cNvSpPr txBox="1"/>
      </xdr:nvSpPr>
      <xdr:spPr>
        <a:xfrm>
          <a:off x="12579427" y="165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75985</xdr:rowOff>
    </xdr:from>
    <xdr:to>
      <xdr:col>23</xdr:col>
      <xdr:colOff>568325</xdr:colOff>
      <xdr:row>97</xdr:row>
      <xdr:rowOff>6135</xdr:rowOff>
    </xdr:to>
    <xdr:sp macro="" textlink="">
      <xdr:nvSpPr>
        <xdr:cNvPr id="662" name="円/楕円 661"/>
        <xdr:cNvSpPr/>
      </xdr:nvSpPr>
      <xdr:spPr>
        <a:xfrm>
          <a:off x="16268700" y="165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98862</xdr:rowOff>
    </xdr:from>
    <xdr:ext cx="534377" cy="259045"/>
    <xdr:sp macro="" textlink="">
      <xdr:nvSpPr>
        <xdr:cNvPr id="663" name="積立金該当値テキスト"/>
        <xdr:cNvSpPr txBox="1"/>
      </xdr:nvSpPr>
      <xdr:spPr>
        <a:xfrm>
          <a:off x="16370300" y="163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122543</xdr:rowOff>
    </xdr:from>
    <xdr:to>
      <xdr:col>22</xdr:col>
      <xdr:colOff>415925</xdr:colOff>
      <xdr:row>98</xdr:row>
      <xdr:rowOff>52693</xdr:rowOff>
    </xdr:to>
    <xdr:sp macro="" textlink="">
      <xdr:nvSpPr>
        <xdr:cNvPr id="664" name="円/楕円 663"/>
        <xdr:cNvSpPr/>
      </xdr:nvSpPr>
      <xdr:spPr>
        <a:xfrm>
          <a:off x="15430500" y="167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43820</xdr:rowOff>
    </xdr:from>
    <xdr:ext cx="469744" cy="259045"/>
    <xdr:sp macro="" textlink="">
      <xdr:nvSpPr>
        <xdr:cNvPr id="665" name="テキスト ボックス 664"/>
        <xdr:cNvSpPr txBox="1"/>
      </xdr:nvSpPr>
      <xdr:spPr>
        <a:xfrm>
          <a:off x="15246427" y="168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162891</xdr:rowOff>
    </xdr:from>
    <xdr:to>
      <xdr:col>21</xdr:col>
      <xdr:colOff>212725</xdr:colOff>
      <xdr:row>97</xdr:row>
      <xdr:rowOff>93041</xdr:rowOff>
    </xdr:to>
    <xdr:sp macro="" textlink="">
      <xdr:nvSpPr>
        <xdr:cNvPr id="666" name="円/楕円 665"/>
        <xdr:cNvSpPr/>
      </xdr:nvSpPr>
      <xdr:spPr>
        <a:xfrm>
          <a:off x="14541500" y="166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109568</xdr:rowOff>
    </xdr:from>
    <xdr:ext cx="469744" cy="259045"/>
    <xdr:sp macro="" textlink="">
      <xdr:nvSpPr>
        <xdr:cNvPr id="667" name="テキスト ボックス 666"/>
        <xdr:cNvSpPr txBox="1"/>
      </xdr:nvSpPr>
      <xdr:spPr>
        <a:xfrm>
          <a:off x="14357427" y="1639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76518</xdr:rowOff>
    </xdr:from>
    <xdr:to>
      <xdr:col>20</xdr:col>
      <xdr:colOff>9525</xdr:colOff>
      <xdr:row>98</xdr:row>
      <xdr:rowOff>6668</xdr:rowOff>
    </xdr:to>
    <xdr:sp macro="" textlink="">
      <xdr:nvSpPr>
        <xdr:cNvPr id="668" name="円/楕円 667"/>
        <xdr:cNvSpPr/>
      </xdr:nvSpPr>
      <xdr:spPr>
        <a:xfrm>
          <a:off x="13652500" y="167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23195</xdr:rowOff>
    </xdr:from>
    <xdr:ext cx="469744" cy="259045"/>
    <xdr:sp macro="" textlink="">
      <xdr:nvSpPr>
        <xdr:cNvPr id="669" name="テキスト ボックス 668"/>
        <xdr:cNvSpPr txBox="1"/>
      </xdr:nvSpPr>
      <xdr:spPr>
        <a:xfrm>
          <a:off x="13468427" y="164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20816</xdr:rowOff>
    </xdr:from>
    <xdr:to>
      <xdr:col>18</xdr:col>
      <xdr:colOff>492125</xdr:colOff>
      <xdr:row>98</xdr:row>
      <xdr:rowOff>122416</xdr:rowOff>
    </xdr:to>
    <xdr:sp macro="" textlink="">
      <xdr:nvSpPr>
        <xdr:cNvPr id="670" name="円/楕円 669"/>
        <xdr:cNvSpPr/>
      </xdr:nvSpPr>
      <xdr:spPr>
        <a:xfrm>
          <a:off x="12763500" y="1682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113543</xdr:rowOff>
    </xdr:from>
    <xdr:ext cx="469744" cy="259045"/>
    <xdr:sp macro="" textlink="">
      <xdr:nvSpPr>
        <xdr:cNvPr id="671" name="テキスト ボックス 670"/>
        <xdr:cNvSpPr txBox="1"/>
      </xdr:nvSpPr>
      <xdr:spPr>
        <a:xfrm>
          <a:off x="12579427" y="169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5" name="テキスト ボックス 68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7" name="テキスト ボックス 68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9" name="テキスト ボックス 68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1" name="テキスト ボックス 69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5" name="直線コネクタ 694"/>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698"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699" name="直線コネクタ 698"/>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62433</xdr:rowOff>
    </xdr:from>
    <xdr:to>
      <xdr:col>32</xdr:col>
      <xdr:colOff>187325</xdr:colOff>
      <xdr:row>37</xdr:row>
      <xdr:rowOff>107543</xdr:rowOff>
    </xdr:to>
    <xdr:cxnSp macro="">
      <xdr:nvCxnSpPr>
        <xdr:cNvPr id="700" name="直線コネクタ 699"/>
        <xdr:cNvCxnSpPr/>
      </xdr:nvCxnSpPr>
      <xdr:spPr>
        <a:xfrm flipV="1">
          <a:off x="21323300" y="6406083"/>
          <a:ext cx="838200" cy="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38905</xdr:rowOff>
    </xdr:from>
    <xdr:ext cx="469744" cy="259045"/>
    <xdr:sp macro="" textlink="">
      <xdr:nvSpPr>
        <xdr:cNvPr id="701" name="投資及び出資金平均値テキスト"/>
        <xdr:cNvSpPr txBox="1"/>
      </xdr:nvSpPr>
      <xdr:spPr>
        <a:xfrm>
          <a:off x="22212300" y="655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2" name="フローチャート : 判断 701"/>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81712</xdr:rowOff>
    </xdr:from>
    <xdr:to>
      <xdr:col>31</xdr:col>
      <xdr:colOff>34925</xdr:colOff>
      <xdr:row>37</xdr:row>
      <xdr:rowOff>107543</xdr:rowOff>
    </xdr:to>
    <xdr:cxnSp macro="">
      <xdr:nvCxnSpPr>
        <xdr:cNvPr id="703" name="直線コネクタ 702"/>
        <xdr:cNvCxnSpPr/>
      </xdr:nvCxnSpPr>
      <xdr:spPr>
        <a:xfrm>
          <a:off x="20434300" y="6425362"/>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4" name="フローチャート : 判断 703"/>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15663</xdr:rowOff>
    </xdr:from>
    <xdr:ext cx="378565" cy="259045"/>
    <xdr:sp macro="" textlink="">
      <xdr:nvSpPr>
        <xdr:cNvPr id="705" name="テキスト ボックス 704"/>
        <xdr:cNvSpPr txBox="1"/>
      </xdr:nvSpPr>
      <xdr:spPr>
        <a:xfrm>
          <a:off x="21134017" y="6702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81712</xdr:rowOff>
    </xdr:from>
    <xdr:to>
      <xdr:col>29</xdr:col>
      <xdr:colOff>517525</xdr:colOff>
      <xdr:row>37</xdr:row>
      <xdr:rowOff>133604</xdr:rowOff>
    </xdr:to>
    <xdr:cxnSp macro="">
      <xdr:nvCxnSpPr>
        <xdr:cNvPr id="706" name="直線コネクタ 705"/>
        <xdr:cNvCxnSpPr/>
      </xdr:nvCxnSpPr>
      <xdr:spPr>
        <a:xfrm flipV="1">
          <a:off x="19545300" y="6425362"/>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7" name="フローチャート : 判断 706"/>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13149</xdr:rowOff>
    </xdr:from>
    <xdr:ext cx="378565" cy="259045"/>
    <xdr:sp macro="" textlink="">
      <xdr:nvSpPr>
        <xdr:cNvPr id="708" name="テキスト ボックス 707"/>
        <xdr:cNvSpPr txBox="1"/>
      </xdr:nvSpPr>
      <xdr:spPr>
        <a:xfrm>
          <a:off x="20245017" y="6699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133604</xdr:rowOff>
    </xdr:from>
    <xdr:to>
      <xdr:col>28</xdr:col>
      <xdr:colOff>314325</xdr:colOff>
      <xdr:row>37</xdr:row>
      <xdr:rowOff>151892</xdr:rowOff>
    </xdr:to>
    <xdr:cxnSp macro="">
      <xdr:nvCxnSpPr>
        <xdr:cNvPr id="709" name="直線コネクタ 708"/>
        <xdr:cNvCxnSpPr/>
      </xdr:nvCxnSpPr>
      <xdr:spPr>
        <a:xfrm flipV="1">
          <a:off x="18656300" y="647725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0" name="フローチャート : 判断 709"/>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13530</xdr:rowOff>
    </xdr:from>
    <xdr:ext cx="378565" cy="259045"/>
    <xdr:sp macro="" textlink="">
      <xdr:nvSpPr>
        <xdr:cNvPr id="711" name="テキスト ボックス 710"/>
        <xdr:cNvSpPr txBox="1"/>
      </xdr:nvSpPr>
      <xdr:spPr>
        <a:xfrm>
          <a:off x="19356017" y="6700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2" name="フローチャート : 判断 711"/>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9034</xdr:rowOff>
    </xdr:from>
    <xdr:ext cx="469744" cy="259045"/>
    <xdr:sp macro="" textlink="">
      <xdr:nvSpPr>
        <xdr:cNvPr id="713" name="テキスト ボックス 712"/>
        <xdr:cNvSpPr txBox="1"/>
      </xdr:nvSpPr>
      <xdr:spPr>
        <a:xfrm>
          <a:off x="18421427" y="669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11633</xdr:rowOff>
    </xdr:from>
    <xdr:to>
      <xdr:col>32</xdr:col>
      <xdr:colOff>238125</xdr:colOff>
      <xdr:row>37</xdr:row>
      <xdr:rowOff>113233</xdr:rowOff>
    </xdr:to>
    <xdr:sp macro="" textlink="">
      <xdr:nvSpPr>
        <xdr:cNvPr id="719" name="円/楕円 718"/>
        <xdr:cNvSpPr/>
      </xdr:nvSpPr>
      <xdr:spPr>
        <a:xfrm>
          <a:off x="22110700" y="63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34510</xdr:rowOff>
    </xdr:from>
    <xdr:ext cx="469744" cy="259045"/>
    <xdr:sp macro="" textlink="">
      <xdr:nvSpPr>
        <xdr:cNvPr id="720" name="投資及び出資金該当値テキスト"/>
        <xdr:cNvSpPr txBox="1"/>
      </xdr:nvSpPr>
      <xdr:spPr>
        <a:xfrm>
          <a:off x="22212300" y="62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56743</xdr:rowOff>
    </xdr:from>
    <xdr:to>
      <xdr:col>31</xdr:col>
      <xdr:colOff>85725</xdr:colOff>
      <xdr:row>37</xdr:row>
      <xdr:rowOff>158343</xdr:rowOff>
    </xdr:to>
    <xdr:sp macro="" textlink="">
      <xdr:nvSpPr>
        <xdr:cNvPr id="721" name="円/楕円 720"/>
        <xdr:cNvSpPr/>
      </xdr:nvSpPr>
      <xdr:spPr>
        <a:xfrm>
          <a:off x="21272500" y="640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3420</xdr:rowOff>
    </xdr:from>
    <xdr:ext cx="469744" cy="259045"/>
    <xdr:sp macro="" textlink="">
      <xdr:nvSpPr>
        <xdr:cNvPr id="722" name="テキスト ボックス 721"/>
        <xdr:cNvSpPr txBox="1"/>
      </xdr:nvSpPr>
      <xdr:spPr>
        <a:xfrm>
          <a:off x="21088427" y="617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30912</xdr:rowOff>
    </xdr:from>
    <xdr:to>
      <xdr:col>29</xdr:col>
      <xdr:colOff>568325</xdr:colOff>
      <xdr:row>37</xdr:row>
      <xdr:rowOff>132512</xdr:rowOff>
    </xdr:to>
    <xdr:sp macro="" textlink="">
      <xdr:nvSpPr>
        <xdr:cNvPr id="723" name="円/楕円 722"/>
        <xdr:cNvSpPr/>
      </xdr:nvSpPr>
      <xdr:spPr>
        <a:xfrm>
          <a:off x="20383500" y="63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149039</xdr:rowOff>
    </xdr:from>
    <xdr:ext cx="469744" cy="259045"/>
    <xdr:sp macro="" textlink="">
      <xdr:nvSpPr>
        <xdr:cNvPr id="724" name="テキスト ボックス 723"/>
        <xdr:cNvSpPr txBox="1"/>
      </xdr:nvSpPr>
      <xdr:spPr>
        <a:xfrm>
          <a:off x="20199427" y="61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4,011</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82804</xdr:rowOff>
    </xdr:from>
    <xdr:to>
      <xdr:col>28</xdr:col>
      <xdr:colOff>365125</xdr:colOff>
      <xdr:row>38</xdr:row>
      <xdr:rowOff>12954</xdr:rowOff>
    </xdr:to>
    <xdr:sp macro="" textlink="">
      <xdr:nvSpPr>
        <xdr:cNvPr id="725" name="円/楕円 724"/>
        <xdr:cNvSpPr/>
      </xdr:nvSpPr>
      <xdr:spPr>
        <a:xfrm>
          <a:off x="19494500" y="64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29481</xdr:rowOff>
    </xdr:from>
    <xdr:ext cx="469744" cy="259045"/>
    <xdr:sp macro="" textlink="">
      <xdr:nvSpPr>
        <xdr:cNvPr id="726" name="テキスト ボックス 725"/>
        <xdr:cNvSpPr txBox="1"/>
      </xdr:nvSpPr>
      <xdr:spPr>
        <a:xfrm>
          <a:off x="19310427" y="62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101092</xdr:rowOff>
    </xdr:from>
    <xdr:to>
      <xdr:col>27</xdr:col>
      <xdr:colOff>161925</xdr:colOff>
      <xdr:row>38</xdr:row>
      <xdr:rowOff>31242</xdr:rowOff>
    </xdr:to>
    <xdr:sp macro="" textlink="">
      <xdr:nvSpPr>
        <xdr:cNvPr id="727" name="円/楕円 726"/>
        <xdr:cNvSpPr/>
      </xdr:nvSpPr>
      <xdr:spPr>
        <a:xfrm>
          <a:off x="18605500" y="64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47769</xdr:rowOff>
    </xdr:from>
    <xdr:ext cx="469744" cy="259045"/>
    <xdr:sp macro="" textlink="">
      <xdr:nvSpPr>
        <xdr:cNvPr id="728" name="テキスト ボックス 727"/>
        <xdr:cNvSpPr txBox="1"/>
      </xdr:nvSpPr>
      <xdr:spPr>
        <a:xfrm>
          <a:off x="18421427" y="621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0" name="直線コネクタ 749"/>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3"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4" name="直線コネクタ 753"/>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73954</xdr:rowOff>
    </xdr:from>
    <xdr:to>
      <xdr:col>32</xdr:col>
      <xdr:colOff>187325</xdr:colOff>
      <xdr:row>52</xdr:row>
      <xdr:rowOff>147038</xdr:rowOff>
    </xdr:to>
    <xdr:cxnSp macro="">
      <xdr:nvCxnSpPr>
        <xdr:cNvPr id="755" name="直線コネクタ 754"/>
        <xdr:cNvCxnSpPr/>
      </xdr:nvCxnSpPr>
      <xdr:spPr>
        <a:xfrm flipV="1">
          <a:off x="21323300" y="8989354"/>
          <a:ext cx="838200" cy="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45130</xdr:rowOff>
    </xdr:from>
    <xdr:ext cx="469744" cy="259045"/>
    <xdr:sp macro="" textlink="">
      <xdr:nvSpPr>
        <xdr:cNvPr id="756" name="貸付金平均値テキスト"/>
        <xdr:cNvSpPr txBox="1"/>
      </xdr:nvSpPr>
      <xdr:spPr>
        <a:xfrm>
          <a:off x="22212300" y="9817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7" name="フローチャート : 判断 756"/>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147038</xdr:rowOff>
    </xdr:from>
    <xdr:to>
      <xdr:col>31</xdr:col>
      <xdr:colOff>34925</xdr:colOff>
      <xdr:row>53</xdr:row>
      <xdr:rowOff>117800</xdr:rowOff>
    </xdr:to>
    <xdr:cxnSp macro="">
      <xdr:nvCxnSpPr>
        <xdr:cNvPr id="758" name="直線コネクタ 757"/>
        <xdr:cNvCxnSpPr/>
      </xdr:nvCxnSpPr>
      <xdr:spPr>
        <a:xfrm flipV="1">
          <a:off x="20434300" y="9062438"/>
          <a:ext cx="889000" cy="14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59" name="フローチャート : 判断 758"/>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153692</xdr:rowOff>
    </xdr:from>
    <xdr:ext cx="469744" cy="259045"/>
    <xdr:sp macro="" textlink="">
      <xdr:nvSpPr>
        <xdr:cNvPr id="760" name="テキスト ボックス 759"/>
        <xdr:cNvSpPr txBox="1"/>
      </xdr:nvSpPr>
      <xdr:spPr>
        <a:xfrm>
          <a:off x="21088427"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41539</xdr:rowOff>
    </xdr:from>
    <xdr:to>
      <xdr:col>29</xdr:col>
      <xdr:colOff>517525</xdr:colOff>
      <xdr:row>53</xdr:row>
      <xdr:rowOff>117800</xdr:rowOff>
    </xdr:to>
    <xdr:cxnSp macro="">
      <xdr:nvCxnSpPr>
        <xdr:cNvPr id="761" name="直線コネクタ 760"/>
        <xdr:cNvCxnSpPr/>
      </xdr:nvCxnSpPr>
      <xdr:spPr>
        <a:xfrm>
          <a:off x="19545300" y="9128389"/>
          <a:ext cx="889000" cy="7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2" name="フローチャート : 判断 761"/>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146491</xdr:rowOff>
    </xdr:from>
    <xdr:ext cx="469744" cy="259045"/>
    <xdr:sp macro="" textlink="">
      <xdr:nvSpPr>
        <xdr:cNvPr id="763" name="テキスト ボックス 762"/>
        <xdr:cNvSpPr txBox="1"/>
      </xdr:nvSpPr>
      <xdr:spPr>
        <a:xfrm>
          <a:off x="20199427" y="99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20165</xdr:rowOff>
    </xdr:from>
    <xdr:to>
      <xdr:col>28</xdr:col>
      <xdr:colOff>314325</xdr:colOff>
      <xdr:row>53</xdr:row>
      <xdr:rowOff>41539</xdr:rowOff>
    </xdr:to>
    <xdr:cxnSp macro="">
      <xdr:nvCxnSpPr>
        <xdr:cNvPr id="764" name="直線コネクタ 763"/>
        <xdr:cNvCxnSpPr/>
      </xdr:nvCxnSpPr>
      <xdr:spPr>
        <a:xfrm>
          <a:off x="18656300" y="9107015"/>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5" name="フローチャート : 判断 764"/>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123220</xdr:rowOff>
    </xdr:from>
    <xdr:ext cx="534377" cy="259045"/>
    <xdr:sp macro="" textlink="">
      <xdr:nvSpPr>
        <xdr:cNvPr id="766" name="テキスト ボックス 765"/>
        <xdr:cNvSpPr txBox="1"/>
      </xdr:nvSpPr>
      <xdr:spPr>
        <a:xfrm>
          <a:off x="19278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7" name="フローチャート : 判断 766"/>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107652</xdr:rowOff>
    </xdr:from>
    <xdr:ext cx="534377" cy="259045"/>
    <xdr:sp macro="" textlink="">
      <xdr:nvSpPr>
        <xdr:cNvPr id="768" name="テキスト ボックス 767"/>
        <xdr:cNvSpPr txBox="1"/>
      </xdr:nvSpPr>
      <xdr:spPr>
        <a:xfrm>
          <a:off x="18389111" y="988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52</xdr:row>
      <xdr:rowOff>23154</xdr:rowOff>
    </xdr:from>
    <xdr:to>
      <xdr:col>32</xdr:col>
      <xdr:colOff>238125</xdr:colOff>
      <xdr:row>52</xdr:row>
      <xdr:rowOff>124754</xdr:rowOff>
    </xdr:to>
    <xdr:sp macro="" textlink="">
      <xdr:nvSpPr>
        <xdr:cNvPr id="774" name="円/楕円 773"/>
        <xdr:cNvSpPr/>
      </xdr:nvSpPr>
      <xdr:spPr>
        <a:xfrm>
          <a:off x="22110700" y="89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46031</xdr:rowOff>
    </xdr:from>
    <xdr:ext cx="534377" cy="259045"/>
    <xdr:sp macro="" textlink="">
      <xdr:nvSpPr>
        <xdr:cNvPr id="775" name="貸付金該当値テキスト"/>
        <xdr:cNvSpPr txBox="1"/>
      </xdr:nvSpPr>
      <xdr:spPr>
        <a:xfrm>
          <a:off x="22212300" y="878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47,876</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96238</xdr:rowOff>
    </xdr:from>
    <xdr:to>
      <xdr:col>31</xdr:col>
      <xdr:colOff>85725</xdr:colOff>
      <xdr:row>53</xdr:row>
      <xdr:rowOff>26388</xdr:rowOff>
    </xdr:to>
    <xdr:sp macro="" textlink="">
      <xdr:nvSpPr>
        <xdr:cNvPr id="776" name="円/楕円 775"/>
        <xdr:cNvSpPr/>
      </xdr:nvSpPr>
      <xdr:spPr>
        <a:xfrm>
          <a:off x="21272500" y="90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42915</xdr:rowOff>
    </xdr:from>
    <xdr:ext cx="534377" cy="259045"/>
    <xdr:sp macro="" textlink="">
      <xdr:nvSpPr>
        <xdr:cNvPr id="777" name="テキスト ボックス 776"/>
        <xdr:cNvSpPr txBox="1"/>
      </xdr:nvSpPr>
      <xdr:spPr>
        <a:xfrm>
          <a:off x="21056111" y="878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44,679</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67000</xdr:rowOff>
    </xdr:from>
    <xdr:to>
      <xdr:col>29</xdr:col>
      <xdr:colOff>568325</xdr:colOff>
      <xdr:row>53</xdr:row>
      <xdr:rowOff>168600</xdr:rowOff>
    </xdr:to>
    <xdr:sp macro="" textlink="">
      <xdr:nvSpPr>
        <xdr:cNvPr id="778" name="円/楕円 777"/>
        <xdr:cNvSpPr/>
      </xdr:nvSpPr>
      <xdr:spPr>
        <a:xfrm>
          <a:off x="20383500" y="915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13677</xdr:rowOff>
    </xdr:from>
    <xdr:ext cx="534377" cy="259045"/>
    <xdr:sp macro="" textlink="">
      <xdr:nvSpPr>
        <xdr:cNvPr id="779" name="テキスト ボックス 778"/>
        <xdr:cNvSpPr txBox="1"/>
      </xdr:nvSpPr>
      <xdr:spPr>
        <a:xfrm>
          <a:off x="20167111" y="892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38,458</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162189</xdr:rowOff>
    </xdr:from>
    <xdr:to>
      <xdr:col>28</xdr:col>
      <xdr:colOff>365125</xdr:colOff>
      <xdr:row>53</xdr:row>
      <xdr:rowOff>92339</xdr:rowOff>
    </xdr:to>
    <xdr:sp macro="" textlink="">
      <xdr:nvSpPr>
        <xdr:cNvPr id="780" name="円/楕円 779"/>
        <xdr:cNvSpPr/>
      </xdr:nvSpPr>
      <xdr:spPr>
        <a:xfrm>
          <a:off x="19494500" y="907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108866</xdr:rowOff>
    </xdr:from>
    <xdr:ext cx="534377" cy="259045"/>
    <xdr:sp macro="" textlink="">
      <xdr:nvSpPr>
        <xdr:cNvPr id="781" name="テキスト ボックス 780"/>
        <xdr:cNvSpPr txBox="1"/>
      </xdr:nvSpPr>
      <xdr:spPr>
        <a:xfrm>
          <a:off x="19278111" y="885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41,794</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140815</xdr:rowOff>
    </xdr:from>
    <xdr:to>
      <xdr:col>27</xdr:col>
      <xdr:colOff>161925</xdr:colOff>
      <xdr:row>53</xdr:row>
      <xdr:rowOff>70965</xdr:rowOff>
    </xdr:to>
    <xdr:sp macro="" textlink="">
      <xdr:nvSpPr>
        <xdr:cNvPr id="782" name="円/楕円 781"/>
        <xdr:cNvSpPr/>
      </xdr:nvSpPr>
      <xdr:spPr>
        <a:xfrm>
          <a:off x="18605500" y="90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87492</xdr:rowOff>
    </xdr:from>
    <xdr:ext cx="534377" cy="259045"/>
    <xdr:sp macro="" textlink="">
      <xdr:nvSpPr>
        <xdr:cNvPr id="783" name="テキスト ボックス 782"/>
        <xdr:cNvSpPr txBox="1"/>
      </xdr:nvSpPr>
      <xdr:spPr>
        <a:xfrm>
          <a:off x="18389111" y="883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95" name="直線コネクタ 79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96" name="テキスト ボックス 79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7" name="直線コネクタ 79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8" name="テキスト ボックス 79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9" name="直線コネクタ 79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0" name="テキスト ボックス 79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1" name="直線コネクタ 80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2" name="テキスト ボックス 80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3" name="直線コネクタ 80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04" name="テキスト ボックス 80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5" name="直線コネクタ 80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6" name="テキスト ボックス 80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167246</xdr:rowOff>
    </xdr:from>
    <xdr:to>
      <xdr:col>32</xdr:col>
      <xdr:colOff>186689</xdr:colOff>
      <xdr:row>77</xdr:row>
      <xdr:rowOff>156274</xdr:rowOff>
    </xdr:to>
    <xdr:cxnSp macro="">
      <xdr:nvCxnSpPr>
        <xdr:cNvPr id="808" name="直線コネクタ 807"/>
        <xdr:cNvCxnSpPr/>
      </xdr:nvCxnSpPr>
      <xdr:spPr>
        <a:xfrm flipV="1">
          <a:off x="22159595" y="12340196"/>
          <a:ext cx="1269" cy="101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160101</xdr:rowOff>
    </xdr:from>
    <xdr:ext cx="534377" cy="259045"/>
    <xdr:sp macro="" textlink="">
      <xdr:nvSpPr>
        <xdr:cNvPr id="809" name="繰出金最小値テキスト"/>
        <xdr:cNvSpPr txBox="1"/>
      </xdr:nvSpPr>
      <xdr:spPr>
        <a:xfrm>
          <a:off x="22212300" y="133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156274</xdr:rowOff>
    </xdr:from>
    <xdr:to>
      <xdr:col>32</xdr:col>
      <xdr:colOff>276225</xdr:colOff>
      <xdr:row>77</xdr:row>
      <xdr:rowOff>156274</xdr:rowOff>
    </xdr:to>
    <xdr:cxnSp macro="">
      <xdr:nvCxnSpPr>
        <xdr:cNvPr id="810" name="直線コネクタ 809"/>
        <xdr:cNvCxnSpPr/>
      </xdr:nvCxnSpPr>
      <xdr:spPr>
        <a:xfrm>
          <a:off x="22072600" y="1335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113923</xdr:rowOff>
    </xdr:from>
    <xdr:ext cx="534377" cy="259045"/>
    <xdr:sp macro="" textlink="">
      <xdr:nvSpPr>
        <xdr:cNvPr id="811" name="繰出金最大値テキスト"/>
        <xdr:cNvSpPr txBox="1"/>
      </xdr:nvSpPr>
      <xdr:spPr>
        <a:xfrm>
          <a:off x="22212300" y="1211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71</xdr:row>
      <xdr:rowOff>167246</xdr:rowOff>
    </xdr:from>
    <xdr:to>
      <xdr:col>32</xdr:col>
      <xdr:colOff>276225</xdr:colOff>
      <xdr:row>71</xdr:row>
      <xdr:rowOff>167246</xdr:rowOff>
    </xdr:to>
    <xdr:cxnSp macro="">
      <xdr:nvCxnSpPr>
        <xdr:cNvPr id="812" name="直線コネクタ 811"/>
        <xdr:cNvCxnSpPr/>
      </xdr:nvCxnSpPr>
      <xdr:spPr>
        <a:xfrm>
          <a:off x="22072600" y="1234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25057</xdr:rowOff>
    </xdr:from>
    <xdr:to>
      <xdr:col>32</xdr:col>
      <xdr:colOff>187325</xdr:colOff>
      <xdr:row>75</xdr:row>
      <xdr:rowOff>45783</xdr:rowOff>
    </xdr:to>
    <xdr:cxnSp macro="">
      <xdr:nvCxnSpPr>
        <xdr:cNvPr id="813" name="直線コネクタ 812"/>
        <xdr:cNvCxnSpPr/>
      </xdr:nvCxnSpPr>
      <xdr:spPr>
        <a:xfrm>
          <a:off x="21323300" y="12883807"/>
          <a:ext cx="8382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75899</xdr:rowOff>
    </xdr:from>
    <xdr:ext cx="534377" cy="259045"/>
    <xdr:sp macro="" textlink="">
      <xdr:nvSpPr>
        <xdr:cNvPr id="814" name="繰出金平均値テキスト"/>
        <xdr:cNvSpPr txBox="1"/>
      </xdr:nvSpPr>
      <xdr:spPr>
        <a:xfrm>
          <a:off x="22212300" y="1293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97472</xdr:rowOff>
    </xdr:from>
    <xdr:to>
      <xdr:col>32</xdr:col>
      <xdr:colOff>238125</xdr:colOff>
      <xdr:row>76</xdr:row>
      <xdr:rowOff>27623</xdr:rowOff>
    </xdr:to>
    <xdr:sp macro="" textlink="">
      <xdr:nvSpPr>
        <xdr:cNvPr id="815" name="フローチャート : 判断 814"/>
        <xdr:cNvSpPr/>
      </xdr:nvSpPr>
      <xdr:spPr>
        <a:xfrm>
          <a:off x="221107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25057</xdr:rowOff>
    </xdr:from>
    <xdr:to>
      <xdr:col>31</xdr:col>
      <xdr:colOff>34925</xdr:colOff>
      <xdr:row>75</xdr:row>
      <xdr:rowOff>91160</xdr:rowOff>
    </xdr:to>
    <xdr:cxnSp macro="">
      <xdr:nvCxnSpPr>
        <xdr:cNvPr id="816" name="直線コネクタ 815"/>
        <xdr:cNvCxnSpPr/>
      </xdr:nvCxnSpPr>
      <xdr:spPr>
        <a:xfrm flipV="1">
          <a:off x="20434300" y="12883807"/>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110122</xdr:rowOff>
    </xdr:from>
    <xdr:to>
      <xdr:col>31</xdr:col>
      <xdr:colOff>85725</xdr:colOff>
      <xdr:row>76</xdr:row>
      <xdr:rowOff>40272</xdr:rowOff>
    </xdr:to>
    <xdr:sp macro="" textlink="">
      <xdr:nvSpPr>
        <xdr:cNvPr id="817" name="フローチャート : 判断 816"/>
        <xdr:cNvSpPr/>
      </xdr:nvSpPr>
      <xdr:spPr>
        <a:xfrm>
          <a:off x="21272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31399</xdr:rowOff>
    </xdr:from>
    <xdr:ext cx="534377" cy="259045"/>
    <xdr:sp macro="" textlink="">
      <xdr:nvSpPr>
        <xdr:cNvPr id="818" name="テキスト ボックス 817"/>
        <xdr:cNvSpPr txBox="1"/>
      </xdr:nvSpPr>
      <xdr:spPr>
        <a:xfrm>
          <a:off x="21056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91160</xdr:rowOff>
    </xdr:from>
    <xdr:to>
      <xdr:col>29</xdr:col>
      <xdr:colOff>517525</xdr:colOff>
      <xdr:row>76</xdr:row>
      <xdr:rowOff>13703</xdr:rowOff>
    </xdr:to>
    <xdr:cxnSp macro="">
      <xdr:nvCxnSpPr>
        <xdr:cNvPr id="819" name="直線コネクタ 818"/>
        <xdr:cNvCxnSpPr/>
      </xdr:nvCxnSpPr>
      <xdr:spPr>
        <a:xfrm flipV="1">
          <a:off x="19545300" y="12949910"/>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16890</xdr:rowOff>
    </xdr:from>
    <xdr:to>
      <xdr:col>29</xdr:col>
      <xdr:colOff>568325</xdr:colOff>
      <xdr:row>76</xdr:row>
      <xdr:rowOff>118490</xdr:rowOff>
    </xdr:to>
    <xdr:sp macro="" textlink="">
      <xdr:nvSpPr>
        <xdr:cNvPr id="820" name="フローチャート : 判断 819"/>
        <xdr:cNvSpPr/>
      </xdr:nvSpPr>
      <xdr:spPr>
        <a:xfrm>
          <a:off x="20383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109617</xdr:rowOff>
    </xdr:from>
    <xdr:ext cx="534377" cy="259045"/>
    <xdr:sp macro="" textlink="">
      <xdr:nvSpPr>
        <xdr:cNvPr id="821" name="テキスト ボックス 820"/>
        <xdr:cNvSpPr txBox="1"/>
      </xdr:nvSpPr>
      <xdr:spPr>
        <a:xfrm>
          <a:off x="20167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95923</xdr:rowOff>
    </xdr:from>
    <xdr:to>
      <xdr:col>28</xdr:col>
      <xdr:colOff>314325</xdr:colOff>
      <xdr:row>76</xdr:row>
      <xdr:rowOff>13703</xdr:rowOff>
    </xdr:to>
    <xdr:cxnSp macro="">
      <xdr:nvCxnSpPr>
        <xdr:cNvPr id="822" name="直線コネクタ 821"/>
        <xdr:cNvCxnSpPr/>
      </xdr:nvCxnSpPr>
      <xdr:spPr>
        <a:xfrm>
          <a:off x="18656300" y="12268873"/>
          <a:ext cx="889000" cy="77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151842</xdr:rowOff>
    </xdr:from>
    <xdr:to>
      <xdr:col>28</xdr:col>
      <xdr:colOff>365125</xdr:colOff>
      <xdr:row>76</xdr:row>
      <xdr:rowOff>81992</xdr:rowOff>
    </xdr:to>
    <xdr:sp macro="" textlink="">
      <xdr:nvSpPr>
        <xdr:cNvPr id="823" name="フローチャート : 判断 822"/>
        <xdr:cNvSpPr/>
      </xdr:nvSpPr>
      <xdr:spPr>
        <a:xfrm>
          <a:off x="19494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73119</xdr:rowOff>
    </xdr:from>
    <xdr:ext cx="534377" cy="259045"/>
    <xdr:sp macro="" textlink="">
      <xdr:nvSpPr>
        <xdr:cNvPr id="824" name="テキスト ボックス 823"/>
        <xdr:cNvSpPr txBox="1"/>
      </xdr:nvSpPr>
      <xdr:spPr>
        <a:xfrm>
          <a:off x="19278111" y="1310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2032</xdr:rowOff>
    </xdr:from>
    <xdr:to>
      <xdr:col>27</xdr:col>
      <xdr:colOff>161925</xdr:colOff>
      <xdr:row>76</xdr:row>
      <xdr:rowOff>103632</xdr:rowOff>
    </xdr:to>
    <xdr:sp macro="" textlink="">
      <xdr:nvSpPr>
        <xdr:cNvPr id="825" name="フローチャート : 判断 824"/>
        <xdr:cNvSpPr/>
      </xdr:nvSpPr>
      <xdr:spPr>
        <a:xfrm>
          <a:off x="18605500" y="1303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94759</xdr:rowOff>
    </xdr:from>
    <xdr:ext cx="534377" cy="259045"/>
    <xdr:sp macro="" textlink="">
      <xdr:nvSpPr>
        <xdr:cNvPr id="826" name="テキスト ボックス 825"/>
        <xdr:cNvSpPr txBox="1"/>
      </xdr:nvSpPr>
      <xdr:spPr>
        <a:xfrm>
          <a:off x="18389111" y="1312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7" name="テキスト ボックス 82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8" name="テキスト ボックス 82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9" name="テキスト ボックス 82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0" name="テキスト ボックス 82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1" name="テキスト ボックス 83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166433</xdr:rowOff>
    </xdr:from>
    <xdr:to>
      <xdr:col>32</xdr:col>
      <xdr:colOff>238125</xdr:colOff>
      <xdr:row>75</xdr:row>
      <xdr:rowOff>96583</xdr:rowOff>
    </xdr:to>
    <xdr:sp macro="" textlink="">
      <xdr:nvSpPr>
        <xdr:cNvPr id="832" name="円/楕円 831"/>
        <xdr:cNvSpPr/>
      </xdr:nvSpPr>
      <xdr:spPr>
        <a:xfrm>
          <a:off x="22110700" y="1285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17860</xdr:rowOff>
    </xdr:from>
    <xdr:ext cx="534377" cy="259045"/>
    <xdr:sp macro="" textlink="">
      <xdr:nvSpPr>
        <xdr:cNvPr id="833" name="繰出金該当値テキスト"/>
        <xdr:cNvSpPr txBox="1"/>
      </xdr:nvSpPr>
      <xdr:spPr>
        <a:xfrm>
          <a:off x="22212300" y="1270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37,965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145707</xdr:rowOff>
    </xdr:from>
    <xdr:to>
      <xdr:col>31</xdr:col>
      <xdr:colOff>85725</xdr:colOff>
      <xdr:row>75</xdr:row>
      <xdr:rowOff>75857</xdr:rowOff>
    </xdr:to>
    <xdr:sp macro="" textlink="">
      <xdr:nvSpPr>
        <xdr:cNvPr id="834" name="円/楕円 833"/>
        <xdr:cNvSpPr/>
      </xdr:nvSpPr>
      <xdr:spPr>
        <a:xfrm>
          <a:off x="21272500" y="128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92384</xdr:rowOff>
    </xdr:from>
    <xdr:ext cx="534377" cy="259045"/>
    <xdr:sp macro="" textlink="">
      <xdr:nvSpPr>
        <xdr:cNvPr id="835" name="テキスト ボックス 834"/>
        <xdr:cNvSpPr txBox="1"/>
      </xdr:nvSpPr>
      <xdr:spPr>
        <a:xfrm>
          <a:off x="21056111" y="126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38,509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40360</xdr:rowOff>
    </xdr:from>
    <xdr:to>
      <xdr:col>29</xdr:col>
      <xdr:colOff>568325</xdr:colOff>
      <xdr:row>75</xdr:row>
      <xdr:rowOff>141960</xdr:rowOff>
    </xdr:to>
    <xdr:sp macro="" textlink="">
      <xdr:nvSpPr>
        <xdr:cNvPr id="836" name="円/楕円 835"/>
        <xdr:cNvSpPr/>
      </xdr:nvSpPr>
      <xdr:spPr>
        <a:xfrm>
          <a:off x="20383500" y="128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158487</xdr:rowOff>
    </xdr:from>
    <xdr:ext cx="534377" cy="259045"/>
    <xdr:sp macro="" textlink="">
      <xdr:nvSpPr>
        <xdr:cNvPr id="837" name="テキスト ボックス 836"/>
        <xdr:cNvSpPr txBox="1"/>
      </xdr:nvSpPr>
      <xdr:spPr>
        <a:xfrm>
          <a:off x="20167111" y="126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134353</xdr:rowOff>
    </xdr:from>
    <xdr:to>
      <xdr:col>28</xdr:col>
      <xdr:colOff>365125</xdr:colOff>
      <xdr:row>76</xdr:row>
      <xdr:rowOff>64503</xdr:rowOff>
    </xdr:to>
    <xdr:sp macro="" textlink="">
      <xdr:nvSpPr>
        <xdr:cNvPr id="838" name="円/楕円 837"/>
        <xdr:cNvSpPr/>
      </xdr:nvSpPr>
      <xdr:spPr>
        <a:xfrm>
          <a:off x="19494500" y="1299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81030</xdr:rowOff>
    </xdr:from>
    <xdr:ext cx="534377" cy="259045"/>
    <xdr:sp macro="" textlink="">
      <xdr:nvSpPr>
        <xdr:cNvPr id="839" name="テキスト ボックス 838"/>
        <xdr:cNvSpPr txBox="1"/>
      </xdr:nvSpPr>
      <xdr:spPr>
        <a:xfrm>
          <a:off x="19278111" y="1276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34,307</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45123</xdr:rowOff>
    </xdr:from>
    <xdr:to>
      <xdr:col>27</xdr:col>
      <xdr:colOff>161925</xdr:colOff>
      <xdr:row>71</xdr:row>
      <xdr:rowOff>146723</xdr:rowOff>
    </xdr:to>
    <xdr:sp macro="" textlink="">
      <xdr:nvSpPr>
        <xdr:cNvPr id="840" name="円/楕円 839"/>
        <xdr:cNvSpPr/>
      </xdr:nvSpPr>
      <xdr:spPr>
        <a:xfrm>
          <a:off x="18605500" y="122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69</xdr:row>
      <xdr:rowOff>163250</xdr:rowOff>
    </xdr:from>
    <xdr:ext cx="534377" cy="259045"/>
    <xdr:sp macro="" textlink="">
      <xdr:nvSpPr>
        <xdr:cNvPr id="841" name="テキスト ボックス 840"/>
        <xdr:cNvSpPr txBox="1"/>
      </xdr:nvSpPr>
      <xdr:spPr>
        <a:xfrm>
          <a:off x="18389111" y="1199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2" name="正方形/長方形 84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3" name="正方形/長方形 84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4" name="正方形/長方形 84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5" name="正方形/長方形 84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6" name="正方形/長方形 84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7" name="正方形/長方形 84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8" name="正方形/長方形 84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9" name="正方形/長方形 84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0" name="テキスト ボックス 84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1" name="直線コネクタ 85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2" name="直線コネクタ 85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3" name="テキスト ボックス 85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4" name="直線コネクタ 85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5" name="テキスト ボックス 85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7" name="直線コネクタ 85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1" name="直線コネクタ 86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2" name="直線コネクタ 86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4" name="フローチャート : 判断 86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5" name="直線コネクタ 86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6" name="フローチャート : 判断 86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7" name="テキスト ボックス 86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8" name="直線コネクタ 86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9" name="フローチャート : 判断 86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0" name="テキスト ボックス 86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1" name="直線コネクタ 87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2" name="フローチャート : 判断 87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3" name="テキスト ボックス 87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4" name="フローチャート : 判断 87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5" name="テキスト ボックス 87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6" name="テキスト ボックス 87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7" name="テキスト ボックス 87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8" name="テキスト ボックス 87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9" name="テキスト ボックス 87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0" name="テキスト ボックス 87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円/楕円 88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3" name="円/楕円 88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4" name="テキスト ボックス 88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5" name="円/楕円 88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6" name="テキスト ボックス 88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7" name="円/楕円 88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8" name="テキスト ボックス 88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円/楕円 88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0" name="テキスト ボックス 88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1" name="正方形/長方形 89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2" name="正方形/長方形 89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3" name="テキスト ボックス 89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488,993</a:t>
          </a:r>
          <a:r>
            <a:rPr kumimoji="1" lang="ja-JP" altLang="en-US" sz="1300">
              <a:latin typeface="ＭＳ Ｐゴシック"/>
            </a:rPr>
            <a:t>千円となっています。そのうち、構成比率の高い補助費等については、住民一人当たり</a:t>
          </a:r>
          <a:r>
            <a:rPr kumimoji="1" lang="en-US" altLang="ja-JP" sz="1300">
              <a:latin typeface="ＭＳ Ｐゴシック"/>
            </a:rPr>
            <a:t>72,523</a:t>
          </a:r>
          <a:r>
            <a:rPr kumimoji="1" lang="ja-JP" altLang="en-US" sz="1300">
              <a:latin typeface="ＭＳ Ｐゴシック"/>
            </a:rPr>
            <a:t>円となっており、類似団体と比較して一人当たりコストが高い状況となっています。</a:t>
          </a:r>
          <a:endParaRPr kumimoji="1" lang="en-US" altLang="ja-JP" sz="1300">
            <a:latin typeface="ＭＳ Ｐゴシック"/>
          </a:endParaRPr>
        </a:p>
        <a:p>
          <a:r>
            <a:rPr kumimoji="1" lang="ja-JP" altLang="en-US" sz="1300">
              <a:latin typeface="ＭＳ Ｐゴシック"/>
            </a:rPr>
            <a:t>これは、厳しい経済情勢の中、企業誘致・産業育成・雇用対策関連補助金などの拡充によるものですが、補助金の公平性・透明性の確保や、実績報告の精査及び支出効果を検証するなどにより、毎年度必要に応じて見直しを行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貸付金についても、住民一人当たり</a:t>
          </a:r>
          <a:r>
            <a:rPr kumimoji="1" lang="en-US" altLang="ja-JP" sz="1300">
              <a:latin typeface="ＭＳ Ｐゴシック"/>
            </a:rPr>
            <a:t>47,876</a:t>
          </a:r>
          <a:r>
            <a:rPr kumimoji="1" lang="ja-JP" altLang="en-US" sz="1300">
              <a:latin typeface="ＭＳ Ｐゴシック"/>
            </a:rPr>
            <a:t>円となっており、類似団体と比較して一人当たりコストが高い状況となっています。中小企業の経営の安定化を目的とした制度融資資金が増加したことが</a:t>
          </a:r>
          <a:r>
            <a:rPr kumimoji="1" lang="ja-JP" altLang="ja-JP" sz="1300">
              <a:solidFill>
                <a:schemeClr val="dk1"/>
              </a:solidFill>
              <a:effectLst/>
              <a:latin typeface="+mn-lt"/>
              <a:ea typeface="+mn-ea"/>
              <a:cs typeface="+mn-cs"/>
            </a:rPr>
            <a:t>主な要因です。</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鳥取県鳥取市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191,969
190,770
765.31
95,800,052
93,871,524
1,723,346
51,763,774
96,376,864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78.4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25857</xdr:rowOff>
    </xdr:from>
    <xdr:to>
      <xdr:col>6</xdr:col>
      <xdr:colOff>510540</xdr:colOff>
      <xdr:row>38</xdr:row>
      <xdr:rowOff>86664</xdr:rowOff>
    </xdr:to>
    <xdr:cxnSp macro="">
      <xdr:nvCxnSpPr>
        <xdr:cNvPr id="54" name="直線コネクタ 53"/>
        <xdr:cNvCxnSpPr/>
      </xdr:nvCxnSpPr>
      <xdr:spPr>
        <a:xfrm flipV="1">
          <a:off x="4633595" y="5340807"/>
          <a:ext cx="1270" cy="12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90491</xdr:rowOff>
    </xdr:from>
    <xdr:ext cx="469744" cy="259045"/>
    <xdr:sp macro="" textlink="">
      <xdr:nvSpPr>
        <xdr:cNvPr id="55" name="議会費最小値テキスト"/>
        <xdr:cNvSpPr txBox="1"/>
      </xdr:nvSpPr>
      <xdr:spPr>
        <a:xfrm>
          <a:off x="4686300" y="66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38</xdr:row>
      <xdr:rowOff>86664</xdr:rowOff>
    </xdr:from>
    <xdr:to>
      <xdr:col>6</xdr:col>
      <xdr:colOff>600075</xdr:colOff>
      <xdr:row>38</xdr:row>
      <xdr:rowOff>86664</xdr:rowOff>
    </xdr:to>
    <xdr:cxnSp macro="">
      <xdr:nvCxnSpPr>
        <xdr:cNvPr id="56" name="直線コネクタ 55"/>
        <xdr:cNvCxnSpPr/>
      </xdr:nvCxnSpPr>
      <xdr:spPr>
        <a:xfrm>
          <a:off x="4546600" y="66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143984</xdr:rowOff>
    </xdr:from>
    <xdr:ext cx="469744" cy="259045"/>
    <xdr:sp macro="" textlink="">
      <xdr:nvSpPr>
        <xdr:cNvPr id="57" name="議会費最大値テキスト"/>
        <xdr:cNvSpPr txBox="1"/>
      </xdr:nvSpPr>
      <xdr:spPr>
        <a:xfrm>
          <a:off x="4686300" y="511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31</xdr:row>
      <xdr:rowOff>25857</xdr:rowOff>
    </xdr:from>
    <xdr:to>
      <xdr:col>6</xdr:col>
      <xdr:colOff>600075</xdr:colOff>
      <xdr:row>31</xdr:row>
      <xdr:rowOff>25857</xdr:rowOff>
    </xdr:to>
    <xdr:cxnSp macro="">
      <xdr:nvCxnSpPr>
        <xdr:cNvPr id="58" name="直線コネクタ 57"/>
        <xdr:cNvCxnSpPr/>
      </xdr:nvCxnSpPr>
      <xdr:spPr>
        <a:xfrm>
          <a:off x="4546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103124</xdr:rowOff>
    </xdr:from>
    <xdr:to>
      <xdr:col>6</xdr:col>
      <xdr:colOff>511175</xdr:colOff>
      <xdr:row>33</xdr:row>
      <xdr:rowOff>5740</xdr:rowOff>
    </xdr:to>
    <xdr:cxnSp macro="">
      <xdr:nvCxnSpPr>
        <xdr:cNvPr id="59" name="直線コネクタ 58"/>
        <xdr:cNvCxnSpPr/>
      </xdr:nvCxnSpPr>
      <xdr:spPr>
        <a:xfrm>
          <a:off x="3797300" y="5589524"/>
          <a:ext cx="8382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157852</xdr:rowOff>
    </xdr:from>
    <xdr:ext cx="469744" cy="259045"/>
    <xdr:sp macro="" textlink="">
      <xdr:nvSpPr>
        <xdr:cNvPr id="60" name="議会費平均値テキスト"/>
        <xdr:cNvSpPr txBox="1"/>
      </xdr:nvSpPr>
      <xdr:spPr>
        <a:xfrm>
          <a:off x="4686300" y="5987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7975</xdr:rowOff>
    </xdr:from>
    <xdr:to>
      <xdr:col>6</xdr:col>
      <xdr:colOff>561975</xdr:colOff>
      <xdr:row>35</xdr:row>
      <xdr:rowOff>109575</xdr:rowOff>
    </xdr:to>
    <xdr:sp macro="" textlink="">
      <xdr:nvSpPr>
        <xdr:cNvPr id="61" name="フローチャート : 判断 60"/>
        <xdr:cNvSpPr/>
      </xdr:nvSpPr>
      <xdr:spPr>
        <a:xfrm>
          <a:off x="45847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103124</xdr:rowOff>
    </xdr:from>
    <xdr:to>
      <xdr:col>5</xdr:col>
      <xdr:colOff>358775</xdr:colOff>
      <xdr:row>32</xdr:row>
      <xdr:rowOff>109525</xdr:rowOff>
    </xdr:to>
    <xdr:cxnSp macro="">
      <xdr:nvCxnSpPr>
        <xdr:cNvPr id="62" name="直線コネクタ 61"/>
        <xdr:cNvCxnSpPr/>
      </xdr:nvCxnSpPr>
      <xdr:spPr>
        <a:xfrm flipV="1">
          <a:off x="2908300" y="558952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59182</xdr:rowOff>
    </xdr:from>
    <xdr:to>
      <xdr:col>5</xdr:col>
      <xdr:colOff>409575</xdr:colOff>
      <xdr:row>35</xdr:row>
      <xdr:rowOff>160782</xdr:rowOff>
    </xdr:to>
    <xdr:sp macro="" textlink="">
      <xdr:nvSpPr>
        <xdr:cNvPr id="63" name="フローチャート : 判断 62"/>
        <xdr:cNvSpPr/>
      </xdr:nvSpPr>
      <xdr:spPr>
        <a:xfrm>
          <a:off x="37465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151909</xdr:rowOff>
    </xdr:from>
    <xdr:ext cx="469744" cy="259045"/>
    <xdr:sp macro="" textlink="">
      <xdr:nvSpPr>
        <xdr:cNvPr id="64" name="テキスト ボックス 63"/>
        <xdr:cNvSpPr txBox="1"/>
      </xdr:nvSpPr>
      <xdr:spPr>
        <a:xfrm>
          <a:off x="3562427"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145643</xdr:rowOff>
    </xdr:from>
    <xdr:to>
      <xdr:col>4</xdr:col>
      <xdr:colOff>155575</xdr:colOff>
      <xdr:row>32</xdr:row>
      <xdr:rowOff>109525</xdr:rowOff>
    </xdr:to>
    <xdr:cxnSp macro="">
      <xdr:nvCxnSpPr>
        <xdr:cNvPr id="65" name="直線コネクタ 64"/>
        <xdr:cNvCxnSpPr/>
      </xdr:nvCxnSpPr>
      <xdr:spPr>
        <a:xfrm>
          <a:off x="2019300" y="5460593"/>
          <a:ext cx="889000" cy="13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109474</xdr:rowOff>
    </xdr:from>
    <xdr:to>
      <xdr:col>4</xdr:col>
      <xdr:colOff>206375</xdr:colOff>
      <xdr:row>36</xdr:row>
      <xdr:rowOff>39624</xdr:rowOff>
    </xdr:to>
    <xdr:sp macro="" textlink="">
      <xdr:nvSpPr>
        <xdr:cNvPr id="66" name="フローチャート : 判断 65"/>
        <xdr:cNvSpPr/>
      </xdr:nvSpPr>
      <xdr:spPr>
        <a:xfrm>
          <a:off x="2857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30751</xdr:rowOff>
    </xdr:from>
    <xdr:ext cx="469744" cy="259045"/>
    <xdr:sp macro="" textlink="">
      <xdr:nvSpPr>
        <xdr:cNvPr id="67" name="テキスト ボックス 66"/>
        <xdr:cNvSpPr txBox="1"/>
      </xdr:nvSpPr>
      <xdr:spPr>
        <a:xfrm>
          <a:off x="2673427"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40031</xdr:rowOff>
    </xdr:from>
    <xdr:to>
      <xdr:col>2</xdr:col>
      <xdr:colOff>638175</xdr:colOff>
      <xdr:row>31</xdr:row>
      <xdr:rowOff>145643</xdr:rowOff>
    </xdr:to>
    <xdr:cxnSp macro="">
      <xdr:nvCxnSpPr>
        <xdr:cNvPr id="68" name="直線コネクタ 67"/>
        <xdr:cNvCxnSpPr/>
      </xdr:nvCxnSpPr>
      <xdr:spPr>
        <a:xfrm>
          <a:off x="1130300" y="5183531"/>
          <a:ext cx="889000" cy="27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37236</xdr:rowOff>
    </xdr:from>
    <xdr:to>
      <xdr:col>3</xdr:col>
      <xdr:colOff>3175</xdr:colOff>
      <xdr:row>35</xdr:row>
      <xdr:rowOff>138836</xdr:rowOff>
    </xdr:to>
    <xdr:sp macro="" textlink="">
      <xdr:nvSpPr>
        <xdr:cNvPr id="69" name="フローチャート : 判断 68"/>
        <xdr:cNvSpPr/>
      </xdr:nvSpPr>
      <xdr:spPr>
        <a:xfrm>
          <a:off x="1968500" y="60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129963</xdr:rowOff>
    </xdr:from>
    <xdr:ext cx="469744" cy="259045"/>
    <xdr:sp macro="" textlink="">
      <xdr:nvSpPr>
        <xdr:cNvPr id="70" name="テキスト ボックス 69"/>
        <xdr:cNvSpPr txBox="1"/>
      </xdr:nvSpPr>
      <xdr:spPr>
        <a:xfrm>
          <a:off x="1784427" y="613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120447</xdr:rowOff>
    </xdr:from>
    <xdr:to>
      <xdr:col>1</xdr:col>
      <xdr:colOff>485775</xdr:colOff>
      <xdr:row>34</xdr:row>
      <xdr:rowOff>50597</xdr:rowOff>
    </xdr:to>
    <xdr:sp macro="" textlink="">
      <xdr:nvSpPr>
        <xdr:cNvPr id="71" name="フローチャート : 判断 70"/>
        <xdr:cNvSpPr/>
      </xdr:nvSpPr>
      <xdr:spPr>
        <a:xfrm>
          <a:off x="1079500" y="577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41724</xdr:rowOff>
    </xdr:from>
    <xdr:ext cx="469744" cy="259045"/>
    <xdr:sp macro="" textlink="">
      <xdr:nvSpPr>
        <xdr:cNvPr id="72" name="テキスト ボックス 71"/>
        <xdr:cNvSpPr txBox="1"/>
      </xdr:nvSpPr>
      <xdr:spPr>
        <a:xfrm>
          <a:off x="895427" y="587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126390</xdr:rowOff>
    </xdr:from>
    <xdr:to>
      <xdr:col>6</xdr:col>
      <xdr:colOff>561975</xdr:colOff>
      <xdr:row>33</xdr:row>
      <xdr:rowOff>56540</xdr:rowOff>
    </xdr:to>
    <xdr:sp macro="" textlink="">
      <xdr:nvSpPr>
        <xdr:cNvPr id="78" name="円/楕円 77"/>
        <xdr:cNvSpPr/>
      </xdr:nvSpPr>
      <xdr:spPr>
        <a:xfrm>
          <a:off x="4584700" y="56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149267</xdr:rowOff>
    </xdr:from>
    <xdr:ext cx="469744" cy="259045"/>
    <xdr:sp macro="" textlink="">
      <xdr:nvSpPr>
        <xdr:cNvPr id="79" name="議会費該当値テキスト"/>
        <xdr:cNvSpPr txBox="1"/>
      </xdr:nvSpPr>
      <xdr:spPr>
        <a:xfrm>
          <a:off x="4686300" y="546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52324</xdr:rowOff>
    </xdr:from>
    <xdr:to>
      <xdr:col>5</xdr:col>
      <xdr:colOff>409575</xdr:colOff>
      <xdr:row>32</xdr:row>
      <xdr:rowOff>153924</xdr:rowOff>
    </xdr:to>
    <xdr:sp macro="" textlink="">
      <xdr:nvSpPr>
        <xdr:cNvPr id="80" name="円/楕円 79"/>
        <xdr:cNvSpPr/>
      </xdr:nvSpPr>
      <xdr:spPr>
        <a:xfrm>
          <a:off x="3746500" y="55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170451</xdr:rowOff>
    </xdr:from>
    <xdr:ext cx="469744" cy="259045"/>
    <xdr:sp macro="" textlink="">
      <xdr:nvSpPr>
        <xdr:cNvPr id="81" name="テキスト ボックス 80"/>
        <xdr:cNvSpPr txBox="1"/>
      </xdr:nvSpPr>
      <xdr:spPr>
        <a:xfrm>
          <a:off x="3562427" y="53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58725</xdr:rowOff>
    </xdr:from>
    <xdr:to>
      <xdr:col>4</xdr:col>
      <xdr:colOff>206375</xdr:colOff>
      <xdr:row>32</xdr:row>
      <xdr:rowOff>160325</xdr:rowOff>
    </xdr:to>
    <xdr:sp macro="" textlink="">
      <xdr:nvSpPr>
        <xdr:cNvPr id="82" name="円/楕円 81"/>
        <xdr:cNvSpPr/>
      </xdr:nvSpPr>
      <xdr:spPr>
        <a:xfrm>
          <a:off x="2857500" y="55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5402</xdr:rowOff>
    </xdr:from>
    <xdr:ext cx="469744" cy="259045"/>
    <xdr:sp macro="" textlink="">
      <xdr:nvSpPr>
        <xdr:cNvPr id="83" name="テキスト ボックス 82"/>
        <xdr:cNvSpPr txBox="1"/>
      </xdr:nvSpPr>
      <xdr:spPr>
        <a:xfrm>
          <a:off x="2673427" y="532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94843</xdr:rowOff>
    </xdr:from>
    <xdr:to>
      <xdr:col>3</xdr:col>
      <xdr:colOff>3175</xdr:colOff>
      <xdr:row>32</xdr:row>
      <xdr:rowOff>24993</xdr:rowOff>
    </xdr:to>
    <xdr:sp macro="" textlink="">
      <xdr:nvSpPr>
        <xdr:cNvPr id="84" name="円/楕円 83"/>
        <xdr:cNvSpPr/>
      </xdr:nvSpPr>
      <xdr:spPr>
        <a:xfrm>
          <a:off x="1968500" y="540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41520</xdr:rowOff>
    </xdr:from>
    <xdr:ext cx="469744" cy="259045"/>
    <xdr:sp macro="" textlink="">
      <xdr:nvSpPr>
        <xdr:cNvPr id="85" name="テキスト ボックス 84"/>
        <xdr:cNvSpPr txBox="1"/>
      </xdr:nvSpPr>
      <xdr:spPr>
        <a:xfrm>
          <a:off x="1784427" y="518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160681</xdr:rowOff>
    </xdr:from>
    <xdr:to>
      <xdr:col>1</xdr:col>
      <xdr:colOff>485775</xdr:colOff>
      <xdr:row>30</xdr:row>
      <xdr:rowOff>90831</xdr:rowOff>
    </xdr:to>
    <xdr:sp macro="" textlink="">
      <xdr:nvSpPr>
        <xdr:cNvPr id="86" name="円/楕円 85"/>
        <xdr:cNvSpPr/>
      </xdr:nvSpPr>
      <xdr:spPr>
        <a:xfrm>
          <a:off x="1079500" y="51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107358</xdr:rowOff>
    </xdr:from>
    <xdr:ext cx="469744" cy="259045"/>
    <xdr:sp macro="" textlink="">
      <xdr:nvSpPr>
        <xdr:cNvPr id="87" name="テキスト ボックス 86"/>
        <xdr:cNvSpPr txBox="1"/>
      </xdr:nvSpPr>
      <xdr:spPr>
        <a:xfrm>
          <a:off x="895427" y="49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2" name="直線コネクタ 111"/>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3"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4" name="直線コネクタ 113"/>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5"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16" name="直線コネクタ 115"/>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161207</xdr:rowOff>
    </xdr:from>
    <xdr:to>
      <xdr:col>6</xdr:col>
      <xdr:colOff>511175</xdr:colOff>
      <xdr:row>56</xdr:row>
      <xdr:rowOff>147015</xdr:rowOff>
    </xdr:to>
    <xdr:cxnSp macro="">
      <xdr:nvCxnSpPr>
        <xdr:cNvPr id="117" name="直線コネクタ 116"/>
        <xdr:cNvCxnSpPr/>
      </xdr:nvCxnSpPr>
      <xdr:spPr>
        <a:xfrm flipV="1">
          <a:off x="3797300" y="9590957"/>
          <a:ext cx="838200" cy="15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95445</xdr:rowOff>
    </xdr:from>
    <xdr:ext cx="534377" cy="259045"/>
    <xdr:sp macro="" textlink="">
      <xdr:nvSpPr>
        <xdr:cNvPr id="118" name="総務費平均値テキスト"/>
        <xdr:cNvSpPr txBox="1"/>
      </xdr:nvSpPr>
      <xdr:spPr>
        <a:xfrm>
          <a:off x="4686300" y="9696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19" name="フローチャート : 判断 118"/>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114954</xdr:rowOff>
    </xdr:from>
    <xdr:to>
      <xdr:col>5</xdr:col>
      <xdr:colOff>358775</xdr:colOff>
      <xdr:row>56</xdr:row>
      <xdr:rowOff>147015</xdr:rowOff>
    </xdr:to>
    <xdr:cxnSp macro="">
      <xdr:nvCxnSpPr>
        <xdr:cNvPr id="120" name="直線コネクタ 119"/>
        <xdr:cNvCxnSpPr/>
      </xdr:nvCxnSpPr>
      <xdr:spPr>
        <a:xfrm>
          <a:off x="2908300" y="9716154"/>
          <a:ext cx="8890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1" name="フローチャート : 判断 120"/>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115009</xdr:rowOff>
    </xdr:from>
    <xdr:ext cx="534377" cy="259045"/>
    <xdr:sp macro="" textlink="">
      <xdr:nvSpPr>
        <xdr:cNvPr id="122" name="テキスト ボックス 121"/>
        <xdr:cNvSpPr txBox="1"/>
      </xdr:nvSpPr>
      <xdr:spPr>
        <a:xfrm>
          <a:off x="3530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95276</xdr:rowOff>
    </xdr:from>
    <xdr:to>
      <xdr:col>4</xdr:col>
      <xdr:colOff>155575</xdr:colOff>
      <xdr:row>56</xdr:row>
      <xdr:rowOff>114954</xdr:rowOff>
    </xdr:to>
    <xdr:cxnSp macro="">
      <xdr:nvCxnSpPr>
        <xdr:cNvPr id="123" name="直線コネクタ 122"/>
        <xdr:cNvCxnSpPr/>
      </xdr:nvCxnSpPr>
      <xdr:spPr>
        <a:xfrm>
          <a:off x="2019300" y="9696476"/>
          <a:ext cx="8890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4" name="フローチャート : 判断 123"/>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78052</xdr:rowOff>
    </xdr:from>
    <xdr:ext cx="534377" cy="259045"/>
    <xdr:sp macro="" textlink="">
      <xdr:nvSpPr>
        <xdr:cNvPr id="125" name="テキスト ボックス 124"/>
        <xdr:cNvSpPr txBox="1"/>
      </xdr:nvSpPr>
      <xdr:spPr>
        <a:xfrm>
          <a:off x="2641111" y="98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95276</xdr:rowOff>
    </xdr:from>
    <xdr:to>
      <xdr:col>2</xdr:col>
      <xdr:colOff>638175</xdr:colOff>
      <xdr:row>57</xdr:row>
      <xdr:rowOff>19342</xdr:rowOff>
    </xdr:to>
    <xdr:cxnSp macro="">
      <xdr:nvCxnSpPr>
        <xdr:cNvPr id="126" name="直線コネクタ 125"/>
        <xdr:cNvCxnSpPr/>
      </xdr:nvCxnSpPr>
      <xdr:spPr>
        <a:xfrm flipV="1">
          <a:off x="1130300" y="9696476"/>
          <a:ext cx="889000" cy="9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27" name="フローチャート : 判断 126"/>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88377</xdr:rowOff>
    </xdr:from>
    <xdr:ext cx="534377" cy="259045"/>
    <xdr:sp macro="" textlink="">
      <xdr:nvSpPr>
        <xdr:cNvPr id="128" name="テキスト ボックス 127"/>
        <xdr:cNvSpPr txBox="1"/>
      </xdr:nvSpPr>
      <xdr:spPr>
        <a:xfrm>
          <a:off x="1752111" y="98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29" name="フローチャート : 判断 128"/>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100493</xdr:rowOff>
    </xdr:from>
    <xdr:ext cx="534377" cy="259045"/>
    <xdr:sp macro="" textlink="">
      <xdr:nvSpPr>
        <xdr:cNvPr id="130" name="テキスト ボックス 129"/>
        <xdr:cNvSpPr txBox="1"/>
      </xdr:nvSpPr>
      <xdr:spPr>
        <a:xfrm>
          <a:off x="863111" y="98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110407</xdr:rowOff>
    </xdr:from>
    <xdr:to>
      <xdr:col>6</xdr:col>
      <xdr:colOff>561975</xdr:colOff>
      <xdr:row>56</xdr:row>
      <xdr:rowOff>40557</xdr:rowOff>
    </xdr:to>
    <xdr:sp macro="" textlink="">
      <xdr:nvSpPr>
        <xdr:cNvPr id="136" name="円/楕円 135"/>
        <xdr:cNvSpPr/>
      </xdr:nvSpPr>
      <xdr:spPr>
        <a:xfrm>
          <a:off x="4584700" y="95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133284</xdr:rowOff>
    </xdr:from>
    <xdr:ext cx="534377" cy="259045"/>
    <xdr:sp macro="" textlink="">
      <xdr:nvSpPr>
        <xdr:cNvPr id="137" name="総務費該当値テキスト"/>
        <xdr:cNvSpPr txBox="1"/>
      </xdr:nvSpPr>
      <xdr:spPr>
        <a:xfrm>
          <a:off x="4686300" y="93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49,871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96215</xdr:rowOff>
    </xdr:from>
    <xdr:to>
      <xdr:col>5</xdr:col>
      <xdr:colOff>409575</xdr:colOff>
      <xdr:row>57</xdr:row>
      <xdr:rowOff>26365</xdr:rowOff>
    </xdr:to>
    <xdr:sp macro="" textlink="">
      <xdr:nvSpPr>
        <xdr:cNvPr id="138" name="円/楕円 137"/>
        <xdr:cNvSpPr/>
      </xdr:nvSpPr>
      <xdr:spPr>
        <a:xfrm>
          <a:off x="3746500" y="96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42892</xdr:rowOff>
    </xdr:from>
    <xdr:ext cx="534377" cy="259045"/>
    <xdr:sp macro="" textlink="">
      <xdr:nvSpPr>
        <xdr:cNvPr id="139" name="テキスト ボックス 138"/>
        <xdr:cNvSpPr txBox="1"/>
      </xdr:nvSpPr>
      <xdr:spPr>
        <a:xfrm>
          <a:off x="3530111" y="947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64154</xdr:rowOff>
    </xdr:from>
    <xdr:to>
      <xdr:col>4</xdr:col>
      <xdr:colOff>206375</xdr:colOff>
      <xdr:row>56</xdr:row>
      <xdr:rowOff>165754</xdr:rowOff>
    </xdr:to>
    <xdr:sp macro="" textlink="">
      <xdr:nvSpPr>
        <xdr:cNvPr id="140" name="円/楕円 139"/>
        <xdr:cNvSpPr/>
      </xdr:nvSpPr>
      <xdr:spPr>
        <a:xfrm>
          <a:off x="2857500" y="966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10831</xdr:rowOff>
    </xdr:from>
    <xdr:ext cx="534377" cy="259045"/>
    <xdr:sp macro="" textlink="">
      <xdr:nvSpPr>
        <xdr:cNvPr id="141" name="テキスト ボックス 140"/>
        <xdr:cNvSpPr txBox="1"/>
      </xdr:nvSpPr>
      <xdr:spPr>
        <a:xfrm>
          <a:off x="2641111" y="944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44476</xdr:rowOff>
    </xdr:from>
    <xdr:to>
      <xdr:col>3</xdr:col>
      <xdr:colOff>3175</xdr:colOff>
      <xdr:row>56</xdr:row>
      <xdr:rowOff>146076</xdr:rowOff>
    </xdr:to>
    <xdr:sp macro="" textlink="">
      <xdr:nvSpPr>
        <xdr:cNvPr id="142" name="円/楕円 141"/>
        <xdr:cNvSpPr/>
      </xdr:nvSpPr>
      <xdr:spPr>
        <a:xfrm>
          <a:off x="1968500" y="964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162603</xdr:rowOff>
    </xdr:from>
    <xdr:ext cx="534377" cy="259045"/>
    <xdr:sp macro="" textlink="">
      <xdr:nvSpPr>
        <xdr:cNvPr id="143" name="テキスト ボックス 142"/>
        <xdr:cNvSpPr txBox="1"/>
      </xdr:nvSpPr>
      <xdr:spPr>
        <a:xfrm>
          <a:off x="1752111" y="942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139992</xdr:rowOff>
    </xdr:from>
    <xdr:to>
      <xdr:col>1</xdr:col>
      <xdr:colOff>485775</xdr:colOff>
      <xdr:row>57</xdr:row>
      <xdr:rowOff>70142</xdr:rowOff>
    </xdr:to>
    <xdr:sp macro="" textlink="">
      <xdr:nvSpPr>
        <xdr:cNvPr id="144" name="円/楕円 143"/>
        <xdr:cNvSpPr/>
      </xdr:nvSpPr>
      <xdr:spPr>
        <a:xfrm>
          <a:off x="1079500" y="97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86669</xdr:rowOff>
    </xdr:from>
    <xdr:ext cx="534377" cy="259045"/>
    <xdr:sp macro="" textlink="">
      <xdr:nvSpPr>
        <xdr:cNvPr id="145" name="テキスト ボックス 144"/>
        <xdr:cNvSpPr txBox="1"/>
      </xdr:nvSpPr>
      <xdr:spPr>
        <a:xfrm>
          <a:off x="863111" y="951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0" name="直線コネクタ 169"/>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1"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2" name="直線コネクタ 171"/>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3"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4" name="直線コネクタ 173"/>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170047</xdr:rowOff>
    </xdr:from>
    <xdr:to>
      <xdr:col>6</xdr:col>
      <xdr:colOff>511175</xdr:colOff>
      <xdr:row>71</xdr:row>
      <xdr:rowOff>170770</xdr:rowOff>
    </xdr:to>
    <xdr:cxnSp macro="">
      <xdr:nvCxnSpPr>
        <xdr:cNvPr id="175" name="直線コネクタ 174"/>
        <xdr:cNvCxnSpPr/>
      </xdr:nvCxnSpPr>
      <xdr:spPr>
        <a:xfrm flipV="1">
          <a:off x="3797300" y="12342997"/>
          <a:ext cx="8382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78929</xdr:rowOff>
    </xdr:from>
    <xdr:ext cx="599010" cy="259045"/>
    <xdr:sp macro="" textlink="">
      <xdr:nvSpPr>
        <xdr:cNvPr id="176" name="民生費平均値テキスト"/>
        <xdr:cNvSpPr txBox="1"/>
      </xdr:nvSpPr>
      <xdr:spPr>
        <a:xfrm>
          <a:off x="4686300" y="12766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77" name="フローチャート : 判断 176"/>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170770</xdr:rowOff>
    </xdr:from>
    <xdr:to>
      <xdr:col>5</xdr:col>
      <xdr:colOff>358775</xdr:colOff>
      <xdr:row>73</xdr:row>
      <xdr:rowOff>39288</xdr:rowOff>
    </xdr:to>
    <xdr:cxnSp macro="">
      <xdr:nvCxnSpPr>
        <xdr:cNvPr id="178" name="直線コネクタ 177"/>
        <xdr:cNvCxnSpPr/>
      </xdr:nvCxnSpPr>
      <xdr:spPr>
        <a:xfrm flipV="1">
          <a:off x="2908300" y="12343720"/>
          <a:ext cx="889000" cy="2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79" name="フローチャート : 判断 178"/>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112552</xdr:rowOff>
    </xdr:from>
    <xdr:ext cx="599010" cy="259045"/>
    <xdr:sp macro="" textlink="">
      <xdr:nvSpPr>
        <xdr:cNvPr id="180" name="テキスト ボックス 179"/>
        <xdr:cNvSpPr txBox="1"/>
      </xdr:nvSpPr>
      <xdr:spPr>
        <a:xfrm>
          <a:off x="3497794" y="1297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39288</xdr:rowOff>
    </xdr:from>
    <xdr:to>
      <xdr:col>4</xdr:col>
      <xdr:colOff>155575</xdr:colOff>
      <xdr:row>73</xdr:row>
      <xdr:rowOff>164903</xdr:rowOff>
    </xdr:to>
    <xdr:cxnSp macro="">
      <xdr:nvCxnSpPr>
        <xdr:cNvPr id="181" name="直線コネクタ 180"/>
        <xdr:cNvCxnSpPr/>
      </xdr:nvCxnSpPr>
      <xdr:spPr>
        <a:xfrm flipV="1">
          <a:off x="2019300" y="12555138"/>
          <a:ext cx="889000" cy="1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2" name="フローチャート : 判断 181"/>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112628</xdr:rowOff>
    </xdr:from>
    <xdr:ext cx="599010" cy="259045"/>
    <xdr:sp macro="" textlink="">
      <xdr:nvSpPr>
        <xdr:cNvPr id="183" name="テキスト ボックス 182"/>
        <xdr:cNvSpPr txBox="1"/>
      </xdr:nvSpPr>
      <xdr:spPr>
        <a:xfrm>
          <a:off x="2608794" y="1314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164903</xdr:rowOff>
    </xdr:from>
    <xdr:to>
      <xdr:col>2</xdr:col>
      <xdr:colOff>638175</xdr:colOff>
      <xdr:row>74</xdr:row>
      <xdr:rowOff>102153</xdr:rowOff>
    </xdr:to>
    <xdr:cxnSp macro="">
      <xdr:nvCxnSpPr>
        <xdr:cNvPr id="184" name="直線コネクタ 183"/>
        <xdr:cNvCxnSpPr/>
      </xdr:nvCxnSpPr>
      <xdr:spPr>
        <a:xfrm flipV="1">
          <a:off x="1130300" y="12680753"/>
          <a:ext cx="889000" cy="10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5" name="フローチャート : 判断 184"/>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43</xdr:rowOff>
    </xdr:from>
    <xdr:ext cx="599010" cy="259045"/>
    <xdr:sp macro="" textlink="">
      <xdr:nvSpPr>
        <xdr:cNvPr id="186" name="テキスト ボックス 185"/>
        <xdr:cNvSpPr txBox="1"/>
      </xdr:nvSpPr>
      <xdr:spPr>
        <a:xfrm>
          <a:off x="1719794" y="1320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87" name="フローチャート : 判断 186"/>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161586</xdr:rowOff>
    </xdr:from>
    <xdr:ext cx="599010" cy="259045"/>
    <xdr:sp macro="" textlink="">
      <xdr:nvSpPr>
        <xdr:cNvPr id="188" name="テキスト ボックス 187"/>
        <xdr:cNvSpPr txBox="1"/>
      </xdr:nvSpPr>
      <xdr:spPr>
        <a:xfrm>
          <a:off x="830794" y="1319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119247</xdr:rowOff>
    </xdr:from>
    <xdr:to>
      <xdr:col>6</xdr:col>
      <xdr:colOff>561975</xdr:colOff>
      <xdr:row>72</xdr:row>
      <xdr:rowOff>49397</xdr:rowOff>
    </xdr:to>
    <xdr:sp macro="" textlink="">
      <xdr:nvSpPr>
        <xdr:cNvPr id="194" name="円/楕円 193"/>
        <xdr:cNvSpPr/>
      </xdr:nvSpPr>
      <xdr:spPr>
        <a:xfrm>
          <a:off x="4584700" y="1229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142124</xdr:rowOff>
    </xdr:from>
    <xdr:ext cx="599010" cy="259045"/>
    <xdr:sp macro="" textlink="">
      <xdr:nvSpPr>
        <xdr:cNvPr id="195" name="民生費該当値テキスト"/>
        <xdr:cNvSpPr txBox="1"/>
      </xdr:nvSpPr>
      <xdr:spPr>
        <a:xfrm>
          <a:off x="4686300" y="1214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165,407</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119970</xdr:rowOff>
    </xdr:from>
    <xdr:to>
      <xdr:col>5</xdr:col>
      <xdr:colOff>409575</xdr:colOff>
      <xdr:row>72</xdr:row>
      <xdr:rowOff>50120</xdr:rowOff>
    </xdr:to>
    <xdr:sp macro="" textlink="">
      <xdr:nvSpPr>
        <xdr:cNvPr id="196" name="円/楕円 195"/>
        <xdr:cNvSpPr/>
      </xdr:nvSpPr>
      <xdr:spPr>
        <a:xfrm>
          <a:off x="3746500" y="1229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66647</xdr:rowOff>
    </xdr:from>
    <xdr:ext cx="599010" cy="259045"/>
    <xdr:sp macro="" textlink="">
      <xdr:nvSpPr>
        <xdr:cNvPr id="197" name="テキスト ボックス 196"/>
        <xdr:cNvSpPr txBox="1"/>
      </xdr:nvSpPr>
      <xdr:spPr>
        <a:xfrm>
          <a:off x="3497794" y="1206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165,369</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159938</xdr:rowOff>
    </xdr:from>
    <xdr:to>
      <xdr:col>4</xdr:col>
      <xdr:colOff>206375</xdr:colOff>
      <xdr:row>73</xdr:row>
      <xdr:rowOff>90088</xdr:rowOff>
    </xdr:to>
    <xdr:sp macro="" textlink="">
      <xdr:nvSpPr>
        <xdr:cNvPr id="198" name="円/楕円 197"/>
        <xdr:cNvSpPr/>
      </xdr:nvSpPr>
      <xdr:spPr>
        <a:xfrm>
          <a:off x="2857500" y="125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106615</xdr:rowOff>
    </xdr:from>
    <xdr:ext cx="599010" cy="259045"/>
    <xdr:sp macro="" textlink="">
      <xdr:nvSpPr>
        <xdr:cNvPr id="199" name="テキスト ボックス 198"/>
        <xdr:cNvSpPr txBox="1"/>
      </xdr:nvSpPr>
      <xdr:spPr>
        <a:xfrm>
          <a:off x="2608794" y="1227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154,271</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114103</xdr:rowOff>
    </xdr:from>
    <xdr:to>
      <xdr:col>3</xdr:col>
      <xdr:colOff>3175</xdr:colOff>
      <xdr:row>74</xdr:row>
      <xdr:rowOff>44253</xdr:rowOff>
    </xdr:to>
    <xdr:sp macro="" textlink="">
      <xdr:nvSpPr>
        <xdr:cNvPr id="200" name="円/楕円 199"/>
        <xdr:cNvSpPr/>
      </xdr:nvSpPr>
      <xdr:spPr>
        <a:xfrm>
          <a:off x="1968500" y="126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60780</xdr:rowOff>
    </xdr:from>
    <xdr:ext cx="599010" cy="259045"/>
    <xdr:sp macro="" textlink="">
      <xdr:nvSpPr>
        <xdr:cNvPr id="201" name="テキスト ボックス 200"/>
        <xdr:cNvSpPr txBox="1"/>
      </xdr:nvSpPr>
      <xdr:spPr>
        <a:xfrm>
          <a:off x="1719794" y="12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147,677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51353</xdr:rowOff>
    </xdr:from>
    <xdr:to>
      <xdr:col>1</xdr:col>
      <xdr:colOff>485775</xdr:colOff>
      <xdr:row>74</xdr:row>
      <xdr:rowOff>152953</xdr:rowOff>
    </xdr:to>
    <xdr:sp macro="" textlink="">
      <xdr:nvSpPr>
        <xdr:cNvPr id="202" name="円/楕円 201"/>
        <xdr:cNvSpPr/>
      </xdr:nvSpPr>
      <xdr:spPr>
        <a:xfrm>
          <a:off x="1079500" y="1273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169480</xdr:rowOff>
    </xdr:from>
    <xdr:ext cx="599010" cy="259045"/>
    <xdr:sp macro="" textlink="">
      <xdr:nvSpPr>
        <xdr:cNvPr id="203" name="テキスト ボックス 202"/>
        <xdr:cNvSpPr txBox="1"/>
      </xdr:nvSpPr>
      <xdr:spPr>
        <a:xfrm>
          <a:off x="830794" y="1251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0" name="直線コネクタ 229"/>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1"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2" name="直線コネクタ 231"/>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3"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4" name="直線コネクタ 233"/>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92608</xdr:rowOff>
    </xdr:from>
    <xdr:to>
      <xdr:col>6</xdr:col>
      <xdr:colOff>511175</xdr:colOff>
      <xdr:row>97</xdr:row>
      <xdr:rowOff>65405</xdr:rowOff>
    </xdr:to>
    <xdr:cxnSp macro="">
      <xdr:nvCxnSpPr>
        <xdr:cNvPr id="235" name="直線コネクタ 234"/>
        <xdr:cNvCxnSpPr/>
      </xdr:nvCxnSpPr>
      <xdr:spPr>
        <a:xfrm flipV="1">
          <a:off x="3797300" y="16551808"/>
          <a:ext cx="838200" cy="1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14879</xdr:rowOff>
    </xdr:from>
    <xdr:ext cx="534377" cy="259045"/>
    <xdr:sp macro="" textlink="">
      <xdr:nvSpPr>
        <xdr:cNvPr id="236" name="衛生費平均値テキスト"/>
        <xdr:cNvSpPr txBox="1"/>
      </xdr:nvSpPr>
      <xdr:spPr>
        <a:xfrm>
          <a:off x="4686300" y="16645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37" name="フローチャート : 判断 236"/>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43852</xdr:rowOff>
    </xdr:from>
    <xdr:to>
      <xdr:col>5</xdr:col>
      <xdr:colOff>358775</xdr:colOff>
      <xdr:row>97</xdr:row>
      <xdr:rowOff>65405</xdr:rowOff>
    </xdr:to>
    <xdr:cxnSp macro="">
      <xdr:nvCxnSpPr>
        <xdr:cNvPr id="238" name="直線コネクタ 237"/>
        <xdr:cNvCxnSpPr/>
      </xdr:nvCxnSpPr>
      <xdr:spPr>
        <a:xfrm>
          <a:off x="2908300" y="16674502"/>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39" name="フローチャート : 判断 238"/>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5475</xdr:rowOff>
    </xdr:from>
    <xdr:ext cx="534377" cy="259045"/>
    <xdr:sp macro="" textlink="">
      <xdr:nvSpPr>
        <xdr:cNvPr id="240" name="テキスト ボックス 239"/>
        <xdr:cNvSpPr txBox="1"/>
      </xdr:nvSpPr>
      <xdr:spPr>
        <a:xfrm>
          <a:off x="3530111" y="16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166545</xdr:rowOff>
    </xdr:from>
    <xdr:to>
      <xdr:col>4</xdr:col>
      <xdr:colOff>155575</xdr:colOff>
      <xdr:row>97</xdr:row>
      <xdr:rowOff>43852</xdr:rowOff>
    </xdr:to>
    <xdr:cxnSp macro="">
      <xdr:nvCxnSpPr>
        <xdr:cNvPr id="241" name="直線コネクタ 240"/>
        <xdr:cNvCxnSpPr/>
      </xdr:nvCxnSpPr>
      <xdr:spPr>
        <a:xfrm>
          <a:off x="2019300" y="16625745"/>
          <a:ext cx="889000" cy="4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2" name="フローチャート : 判断 241"/>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37870</xdr:rowOff>
    </xdr:from>
    <xdr:ext cx="534377" cy="259045"/>
    <xdr:sp macro="" textlink="">
      <xdr:nvSpPr>
        <xdr:cNvPr id="243" name="テキスト ボックス 242"/>
        <xdr:cNvSpPr txBox="1"/>
      </xdr:nvSpPr>
      <xdr:spPr>
        <a:xfrm>
          <a:off x="2641111" y="168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98879</xdr:rowOff>
    </xdr:from>
    <xdr:to>
      <xdr:col>2</xdr:col>
      <xdr:colOff>638175</xdr:colOff>
      <xdr:row>96</xdr:row>
      <xdr:rowOff>166545</xdr:rowOff>
    </xdr:to>
    <xdr:cxnSp macro="">
      <xdr:nvCxnSpPr>
        <xdr:cNvPr id="244" name="直線コネクタ 243"/>
        <xdr:cNvCxnSpPr/>
      </xdr:nvCxnSpPr>
      <xdr:spPr>
        <a:xfrm>
          <a:off x="1130300" y="16558079"/>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5" name="フローチャート : 判断 244"/>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160041</xdr:rowOff>
    </xdr:from>
    <xdr:ext cx="534377" cy="259045"/>
    <xdr:sp macro="" textlink="">
      <xdr:nvSpPr>
        <xdr:cNvPr id="246" name="テキスト ボックス 245"/>
        <xdr:cNvSpPr txBox="1"/>
      </xdr:nvSpPr>
      <xdr:spPr>
        <a:xfrm>
          <a:off x="1752111" y="167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47" name="フローチャート : 判断 246"/>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165854</xdr:rowOff>
    </xdr:from>
    <xdr:ext cx="534377" cy="259045"/>
    <xdr:sp macro="" textlink="">
      <xdr:nvSpPr>
        <xdr:cNvPr id="248" name="テキスト ボックス 247"/>
        <xdr:cNvSpPr txBox="1"/>
      </xdr:nvSpPr>
      <xdr:spPr>
        <a:xfrm>
          <a:off x="863111" y="167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41808</xdr:rowOff>
    </xdr:from>
    <xdr:to>
      <xdr:col>6</xdr:col>
      <xdr:colOff>561975</xdr:colOff>
      <xdr:row>96</xdr:row>
      <xdr:rowOff>143408</xdr:rowOff>
    </xdr:to>
    <xdr:sp macro="" textlink="">
      <xdr:nvSpPr>
        <xdr:cNvPr id="254" name="円/楕円 253"/>
        <xdr:cNvSpPr/>
      </xdr:nvSpPr>
      <xdr:spPr>
        <a:xfrm>
          <a:off x="4584700" y="165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64685</xdr:rowOff>
    </xdr:from>
    <xdr:ext cx="534377" cy="259045"/>
    <xdr:sp macro="" textlink="">
      <xdr:nvSpPr>
        <xdr:cNvPr id="255" name="衛生費該当値テキスト"/>
        <xdr:cNvSpPr txBox="1"/>
      </xdr:nvSpPr>
      <xdr:spPr>
        <a:xfrm>
          <a:off x="4686300" y="163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35,942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14605</xdr:rowOff>
    </xdr:from>
    <xdr:to>
      <xdr:col>5</xdr:col>
      <xdr:colOff>409575</xdr:colOff>
      <xdr:row>97</xdr:row>
      <xdr:rowOff>116205</xdr:rowOff>
    </xdr:to>
    <xdr:sp macro="" textlink="">
      <xdr:nvSpPr>
        <xdr:cNvPr id="256" name="円/楕円 255"/>
        <xdr:cNvSpPr/>
      </xdr:nvSpPr>
      <xdr:spPr>
        <a:xfrm>
          <a:off x="37465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132732</xdr:rowOff>
    </xdr:from>
    <xdr:ext cx="534377" cy="259045"/>
    <xdr:sp macro="" textlink="">
      <xdr:nvSpPr>
        <xdr:cNvPr id="257" name="テキスト ボックス 256"/>
        <xdr:cNvSpPr txBox="1"/>
      </xdr:nvSpPr>
      <xdr:spPr>
        <a:xfrm>
          <a:off x="3530111" y="1642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164502</xdr:rowOff>
    </xdr:from>
    <xdr:to>
      <xdr:col>4</xdr:col>
      <xdr:colOff>206375</xdr:colOff>
      <xdr:row>97</xdr:row>
      <xdr:rowOff>94652</xdr:rowOff>
    </xdr:to>
    <xdr:sp macro="" textlink="">
      <xdr:nvSpPr>
        <xdr:cNvPr id="258" name="円/楕円 257"/>
        <xdr:cNvSpPr/>
      </xdr:nvSpPr>
      <xdr:spPr>
        <a:xfrm>
          <a:off x="2857500" y="166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111179</xdr:rowOff>
    </xdr:from>
    <xdr:ext cx="534377" cy="259045"/>
    <xdr:sp macro="" textlink="">
      <xdr:nvSpPr>
        <xdr:cNvPr id="259" name="テキスト ボックス 258"/>
        <xdr:cNvSpPr txBox="1"/>
      </xdr:nvSpPr>
      <xdr:spPr>
        <a:xfrm>
          <a:off x="2641111" y="1639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115745</xdr:rowOff>
    </xdr:from>
    <xdr:to>
      <xdr:col>3</xdr:col>
      <xdr:colOff>3175</xdr:colOff>
      <xdr:row>97</xdr:row>
      <xdr:rowOff>45895</xdr:rowOff>
    </xdr:to>
    <xdr:sp macro="" textlink="">
      <xdr:nvSpPr>
        <xdr:cNvPr id="260" name="円/楕円 259"/>
        <xdr:cNvSpPr/>
      </xdr:nvSpPr>
      <xdr:spPr>
        <a:xfrm>
          <a:off x="1968500" y="165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62422</xdr:rowOff>
    </xdr:from>
    <xdr:ext cx="534377" cy="259045"/>
    <xdr:sp macro="" textlink="">
      <xdr:nvSpPr>
        <xdr:cNvPr id="261" name="テキスト ボックス 260"/>
        <xdr:cNvSpPr txBox="1"/>
      </xdr:nvSpPr>
      <xdr:spPr>
        <a:xfrm>
          <a:off x="1752111" y="1635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48079</xdr:rowOff>
    </xdr:from>
    <xdr:to>
      <xdr:col>1</xdr:col>
      <xdr:colOff>485775</xdr:colOff>
      <xdr:row>96</xdr:row>
      <xdr:rowOff>149679</xdr:rowOff>
    </xdr:to>
    <xdr:sp macro="" textlink="">
      <xdr:nvSpPr>
        <xdr:cNvPr id="262" name="円/楕円 261"/>
        <xdr:cNvSpPr/>
      </xdr:nvSpPr>
      <xdr:spPr>
        <a:xfrm>
          <a:off x="1079500" y="1650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166206</xdr:rowOff>
    </xdr:from>
    <xdr:ext cx="534377" cy="259045"/>
    <xdr:sp macro="" textlink="">
      <xdr:nvSpPr>
        <xdr:cNvPr id="263" name="テキスト ボックス 262"/>
        <xdr:cNvSpPr txBox="1"/>
      </xdr:nvSpPr>
      <xdr:spPr>
        <a:xfrm>
          <a:off x="863111" y="1628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87" name="直線コネクタ 286"/>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88"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89" name="直線コネクタ 288"/>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0"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1" name="直線コネクタ 290"/>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86614</xdr:rowOff>
    </xdr:from>
    <xdr:to>
      <xdr:col>15</xdr:col>
      <xdr:colOff>180975</xdr:colOff>
      <xdr:row>39</xdr:row>
      <xdr:rowOff>15113</xdr:rowOff>
    </xdr:to>
    <xdr:cxnSp macro="">
      <xdr:nvCxnSpPr>
        <xdr:cNvPr id="292" name="直線コネクタ 291"/>
        <xdr:cNvCxnSpPr/>
      </xdr:nvCxnSpPr>
      <xdr:spPr>
        <a:xfrm>
          <a:off x="9639300" y="6601714"/>
          <a:ext cx="838200" cy="9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14241</xdr:rowOff>
    </xdr:from>
    <xdr:ext cx="469744" cy="259045"/>
    <xdr:sp macro="" textlink="">
      <xdr:nvSpPr>
        <xdr:cNvPr id="293" name="労働費平均値テキスト"/>
        <xdr:cNvSpPr txBox="1"/>
      </xdr:nvSpPr>
      <xdr:spPr>
        <a:xfrm>
          <a:off x="10528300" y="6357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4" name="フローチャート : 判断 293"/>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95885</xdr:rowOff>
    </xdr:from>
    <xdr:to>
      <xdr:col>14</xdr:col>
      <xdr:colOff>28575</xdr:colOff>
      <xdr:row>38</xdr:row>
      <xdr:rowOff>86614</xdr:rowOff>
    </xdr:to>
    <xdr:cxnSp macro="">
      <xdr:nvCxnSpPr>
        <xdr:cNvPr id="295" name="直線コネクタ 294"/>
        <xdr:cNvCxnSpPr/>
      </xdr:nvCxnSpPr>
      <xdr:spPr>
        <a:xfrm>
          <a:off x="8750300" y="6439535"/>
          <a:ext cx="889000" cy="1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296" name="フローチャート : 判断 295"/>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93108</xdr:rowOff>
    </xdr:from>
    <xdr:ext cx="469744" cy="259045"/>
    <xdr:sp macro="" textlink="">
      <xdr:nvSpPr>
        <xdr:cNvPr id="297" name="テキスト ボックス 296"/>
        <xdr:cNvSpPr txBox="1"/>
      </xdr:nvSpPr>
      <xdr:spPr>
        <a:xfrm>
          <a:off x="9404427" y="62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165989</xdr:rowOff>
    </xdr:from>
    <xdr:to>
      <xdr:col>12</xdr:col>
      <xdr:colOff>511175</xdr:colOff>
      <xdr:row>37</xdr:row>
      <xdr:rowOff>95885</xdr:rowOff>
    </xdr:to>
    <xdr:cxnSp macro="">
      <xdr:nvCxnSpPr>
        <xdr:cNvPr id="298" name="直線コネクタ 297"/>
        <xdr:cNvCxnSpPr/>
      </xdr:nvCxnSpPr>
      <xdr:spPr>
        <a:xfrm>
          <a:off x="7861300" y="6338189"/>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299" name="フローチャート : 判断 298"/>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44340</xdr:rowOff>
    </xdr:from>
    <xdr:ext cx="469744" cy="259045"/>
    <xdr:sp macro="" textlink="">
      <xdr:nvSpPr>
        <xdr:cNvPr id="300" name="テキスト ボックス 299"/>
        <xdr:cNvSpPr txBox="1"/>
      </xdr:nvSpPr>
      <xdr:spPr>
        <a:xfrm>
          <a:off x="8515427" y="655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124079</xdr:rowOff>
    </xdr:from>
    <xdr:to>
      <xdr:col>11</xdr:col>
      <xdr:colOff>307975</xdr:colOff>
      <xdr:row>36</xdr:row>
      <xdr:rowOff>165989</xdr:rowOff>
    </xdr:to>
    <xdr:cxnSp macro="">
      <xdr:nvCxnSpPr>
        <xdr:cNvPr id="301" name="直線コネクタ 300"/>
        <xdr:cNvCxnSpPr/>
      </xdr:nvCxnSpPr>
      <xdr:spPr>
        <a:xfrm>
          <a:off x="6972300" y="6124829"/>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2" name="フローチャート : 判断 301"/>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168927</xdr:rowOff>
    </xdr:from>
    <xdr:ext cx="469744" cy="259045"/>
    <xdr:sp macro="" textlink="">
      <xdr:nvSpPr>
        <xdr:cNvPr id="303" name="テキスト ボックス 302"/>
        <xdr:cNvSpPr txBox="1"/>
      </xdr:nvSpPr>
      <xdr:spPr>
        <a:xfrm>
          <a:off x="7626427" y="65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4" name="フローチャート : 判断 303"/>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89679</xdr:rowOff>
    </xdr:from>
    <xdr:ext cx="469744" cy="259045"/>
    <xdr:sp macro="" textlink="">
      <xdr:nvSpPr>
        <xdr:cNvPr id="305" name="テキスト ボックス 304"/>
        <xdr:cNvSpPr txBox="1"/>
      </xdr:nvSpPr>
      <xdr:spPr>
        <a:xfrm>
          <a:off x="6737427" y="643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135763</xdr:rowOff>
    </xdr:from>
    <xdr:to>
      <xdr:col>15</xdr:col>
      <xdr:colOff>231775</xdr:colOff>
      <xdr:row>39</xdr:row>
      <xdr:rowOff>65913</xdr:rowOff>
    </xdr:to>
    <xdr:sp macro="" textlink="">
      <xdr:nvSpPr>
        <xdr:cNvPr id="311" name="円/楕円 310"/>
        <xdr:cNvSpPr/>
      </xdr:nvSpPr>
      <xdr:spPr>
        <a:xfrm>
          <a:off x="10426700" y="66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50690</xdr:rowOff>
    </xdr:from>
    <xdr:ext cx="378565" cy="259045"/>
    <xdr:sp macro="" textlink="">
      <xdr:nvSpPr>
        <xdr:cNvPr id="312" name="労働費該当値テキスト"/>
        <xdr:cNvSpPr txBox="1"/>
      </xdr:nvSpPr>
      <xdr:spPr>
        <a:xfrm>
          <a:off x="10528300" y="6565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35814</xdr:rowOff>
    </xdr:from>
    <xdr:to>
      <xdr:col>14</xdr:col>
      <xdr:colOff>79375</xdr:colOff>
      <xdr:row>38</xdr:row>
      <xdr:rowOff>137414</xdr:rowOff>
    </xdr:to>
    <xdr:sp macro="" textlink="">
      <xdr:nvSpPr>
        <xdr:cNvPr id="313" name="円/楕円 312"/>
        <xdr:cNvSpPr/>
      </xdr:nvSpPr>
      <xdr:spPr>
        <a:xfrm>
          <a:off x="9588500" y="655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128541</xdr:rowOff>
    </xdr:from>
    <xdr:ext cx="469744" cy="259045"/>
    <xdr:sp macro="" textlink="">
      <xdr:nvSpPr>
        <xdr:cNvPr id="314" name="テキスト ボックス 313"/>
        <xdr:cNvSpPr txBox="1"/>
      </xdr:nvSpPr>
      <xdr:spPr>
        <a:xfrm>
          <a:off x="9404427" y="66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45085</xdr:rowOff>
    </xdr:from>
    <xdr:to>
      <xdr:col>12</xdr:col>
      <xdr:colOff>561975</xdr:colOff>
      <xdr:row>37</xdr:row>
      <xdr:rowOff>146685</xdr:rowOff>
    </xdr:to>
    <xdr:sp macro="" textlink="">
      <xdr:nvSpPr>
        <xdr:cNvPr id="315" name="円/楕円 314"/>
        <xdr:cNvSpPr/>
      </xdr:nvSpPr>
      <xdr:spPr>
        <a:xfrm>
          <a:off x="8699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163212</xdr:rowOff>
    </xdr:from>
    <xdr:ext cx="469744" cy="259045"/>
    <xdr:sp macro="" textlink="">
      <xdr:nvSpPr>
        <xdr:cNvPr id="316" name="テキスト ボックス 315"/>
        <xdr:cNvSpPr txBox="1"/>
      </xdr:nvSpPr>
      <xdr:spPr>
        <a:xfrm>
          <a:off x="8515427" y="616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115189</xdr:rowOff>
    </xdr:from>
    <xdr:to>
      <xdr:col>11</xdr:col>
      <xdr:colOff>358775</xdr:colOff>
      <xdr:row>37</xdr:row>
      <xdr:rowOff>45339</xdr:rowOff>
    </xdr:to>
    <xdr:sp macro="" textlink="">
      <xdr:nvSpPr>
        <xdr:cNvPr id="317" name="円/楕円 316"/>
        <xdr:cNvSpPr/>
      </xdr:nvSpPr>
      <xdr:spPr>
        <a:xfrm>
          <a:off x="7810500" y="62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61866</xdr:rowOff>
    </xdr:from>
    <xdr:ext cx="469744" cy="259045"/>
    <xdr:sp macro="" textlink="">
      <xdr:nvSpPr>
        <xdr:cNvPr id="318" name="テキスト ボックス 317"/>
        <xdr:cNvSpPr txBox="1"/>
      </xdr:nvSpPr>
      <xdr:spPr>
        <a:xfrm>
          <a:off x="7626427" y="606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73279</xdr:rowOff>
    </xdr:from>
    <xdr:to>
      <xdr:col>10</xdr:col>
      <xdr:colOff>155575</xdr:colOff>
      <xdr:row>36</xdr:row>
      <xdr:rowOff>3429</xdr:rowOff>
    </xdr:to>
    <xdr:sp macro="" textlink="">
      <xdr:nvSpPr>
        <xdr:cNvPr id="319" name="円/楕円 318"/>
        <xdr:cNvSpPr/>
      </xdr:nvSpPr>
      <xdr:spPr>
        <a:xfrm>
          <a:off x="6921500" y="60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19956</xdr:rowOff>
    </xdr:from>
    <xdr:ext cx="469744" cy="259045"/>
    <xdr:sp macro="" textlink="">
      <xdr:nvSpPr>
        <xdr:cNvPr id="320" name="テキスト ボックス 319"/>
        <xdr:cNvSpPr txBox="1"/>
      </xdr:nvSpPr>
      <xdr:spPr>
        <a:xfrm>
          <a:off x="6737427" y="584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2" name="直線コネクタ 341"/>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3"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4" name="直線コネクタ 343"/>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5"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46" name="直線コネクタ 345"/>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169738</xdr:rowOff>
    </xdr:from>
    <xdr:to>
      <xdr:col>15</xdr:col>
      <xdr:colOff>180975</xdr:colOff>
      <xdr:row>53</xdr:row>
      <xdr:rowOff>151587</xdr:rowOff>
    </xdr:to>
    <xdr:cxnSp macro="">
      <xdr:nvCxnSpPr>
        <xdr:cNvPr id="347" name="直線コネクタ 346"/>
        <xdr:cNvCxnSpPr/>
      </xdr:nvCxnSpPr>
      <xdr:spPr>
        <a:xfrm flipV="1">
          <a:off x="9639300" y="9085138"/>
          <a:ext cx="838200" cy="15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138239</xdr:rowOff>
    </xdr:from>
    <xdr:ext cx="469744" cy="259045"/>
    <xdr:sp macro="" textlink="">
      <xdr:nvSpPr>
        <xdr:cNvPr id="348" name="農林水産業費平均値テキスト"/>
        <xdr:cNvSpPr txBox="1"/>
      </xdr:nvSpPr>
      <xdr:spPr>
        <a:xfrm>
          <a:off x="10528300" y="9739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49" name="フローチャート : 判断 348"/>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78024</xdr:rowOff>
    </xdr:from>
    <xdr:to>
      <xdr:col>14</xdr:col>
      <xdr:colOff>28575</xdr:colOff>
      <xdr:row>53</xdr:row>
      <xdr:rowOff>151587</xdr:rowOff>
    </xdr:to>
    <xdr:cxnSp macro="">
      <xdr:nvCxnSpPr>
        <xdr:cNvPr id="350" name="直線コネクタ 349"/>
        <xdr:cNvCxnSpPr/>
      </xdr:nvCxnSpPr>
      <xdr:spPr>
        <a:xfrm>
          <a:off x="8750300" y="9164874"/>
          <a:ext cx="889000" cy="7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1" name="フローチャート : 判断 350"/>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113870</xdr:rowOff>
    </xdr:from>
    <xdr:ext cx="469744" cy="259045"/>
    <xdr:sp macro="" textlink="">
      <xdr:nvSpPr>
        <xdr:cNvPr id="352" name="テキスト ボックス 351"/>
        <xdr:cNvSpPr txBox="1"/>
      </xdr:nvSpPr>
      <xdr:spPr>
        <a:xfrm>
          <a:off x="9404427"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78024</xdr:rowOff>
    </xdr:from>
    <xdr:to>
      <xdr:col>12</xdr:col>
      <xdr:colOff>511175</xdr:colOff>
      <xdr:row>53</xdr:row>
      <xdr:rowOff>143449</xdr:rowOff>
    </xdr:to>
    <xdr:cxnSp macro="">
      <xdr:nvCxnSpPr>
        <xdr:cNvPr id="353" name="直線コネクタ 352"/>
        <xdr:cNvCxnSpPr/>
      </xdr:nvCxnSpPr>
      <xdr:spPr>
        <a:xfrm flipV="1">
          <a:off x="7861300" y="9164874"/>
          <a:ext cx="889000" cy="6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4" name="フローチャート : 判断 353"/>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134124</xdr:rowOff>
    </xdr:from>
    <xdr:ext cx="469744" cy="259045"/>
    <xdr:sp macro="" textlink="">
      <xdr:nvSpPr>
        <xdr:cNvPr id="355" name="テキスト ボックス 354"/>
        <xdr:cNvSpPr txBox="1"/>
      </xdr:nvSpPr>
      <xdr:spPr>
        <a:xfrm>
          <a:off x="8515427"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143449</xdr:rowOff>
    </xdr:from>
    <xdr:to>
      <xdr:col>11</xdr:col>
      <xdr:colOff>307975</xdr:colOff>
      <xdr:row>53</xdr:row>
      <xdr:rowOff>168001</xdr:rowOff>
    </xdr:to>
    <xdr:cxnSp macro="">
      <xdr:nvCxnSpPr>
        <xdr:cNvPr id="356" name="直線コネクタ 355"/>
        <xdr:cNvCxnSpPr/>
      </xdr:nvCxnSpPr>
      <xdr:spPr>
        <a:xfrm flipV="1">
          <a:off x="6972300" y="9230299"/>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57" name="フローチャート : 判断 356"/>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124843</xdr:rowOff>
    </xdr:from>
    <xdr:ext cx="469744" cy="259045"/>
    <xdr:sp macro="" textlink="">
      <xdr:nvSpPr>
        <xdr:cNvPr id="358" name="テキスト ボックス 357"/>
        <xdr:cNvSpPr txBox="1"/>
      </xdr:nvSpPr>
      <xdr:spPr>
        <a:xfrm>
          <a:off x="7626427" y="989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59" name="フローチャート : 判断 358"/>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147566</xdr:rowOff>
    </xdr:from>
    <xdr:ext cx="469744" cy="259045"/>
    <xdr:sp macro="" textlink="">
      <xdr:nvSpPr>
        <xdr:cNvPr id="360" name="テキスト ボックス 359"/>
        <xdr:cNvSpPr txBox="1"/>
      </xdr:nvSpPr>
      <xdr:spPr>
        <a:xfrm>
          <a:off x="6737427" y="992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118938</xdr:rowOff>
    </xdr:from>
    <xdr:to>
      <xdr:col>15</xdr:col>
      <xdr:colOff>231775</xdr:colOff>
      <xdr:row>53</xdr:row>
      <xdr:rowOff>49088</xdr:rowOff>
    </xdr:to>
    <xdr:sp macro="" textlink="">
      <xdr:nvSpPr>
        <xdr:cNvPr id="366" name="円/楕円 365"/>
        <xdr:cNvSpPr/>
      </xdr:nvSpPr>
      <xdr:spPr>
        <a:xfrm>
          <a:off x="10426700" y="903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141815</xdr:rowOff>
    </xdr:from>
    <xdr:ext cx="534377" cy="259045"/>
    <xdr:sp macro="" textlink="">
      <xdr:nvSpPr>
        <xdr:cNvPr id="367" name="農林水産業費該当値テキスト"/>
        <xdr:cNvSpPr txBox="1"/>
      </xdr:nvSpPr>
      <xdr:spPr>
        <a:xfrm>
          <a:off x="10528300" y="888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21,843</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100787</xdr:rowOff>
    </xdr:from>
    <xdr:to>
      <xdr:col>14</xdr:col>
      <xdr:colOff>79375</xdr:colOff>
      <xdr:row>54</xdr:row>
      <xdr:rowOff>30937</xdr:rowOff>
    </xdr:to>
    <xdr:sp macro="" textlink="">
      <xdr:nvSpPr>
        <xdr:cNvPr id="368" name="円/楕円 367"/>
        <xdr:cNvSpPr/>
      </xdr:nvSpPr>
      <xdr:spPr>
        <a:xfrm>
          <a:off x="9588500" y="918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47464</xdr:rowOff>
    </xdr:from>
    <xdr:ext cx="534377" cy="259045"/>
    <xdr:sp macro="" textlink="">
      <xdr:nvSpPr>
        <xdr:cNvPr id="369" name="テキスト ボックス 368"/>
        <xdr:cNvSpPr txBox="1"/>
      </xdr:nvSpPr>
      <xdr:spPr>
        <a:xfrm>
          <a:off x="9372111" y="896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18,490</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27224</xdr:rowOff>
    </xdr:from>
    <xdr:to>
      <xdr:col>12</xdr:col>
      <xdr:colOff>561975</xdr:colOff>
      <xdr:row>53</xdr:row>
      <xdr:rowOff>128824</xdr:rowOff>
    </xdr:to>
    <xdr:sp macro="" textlink="">
      <xdr:nvSpPr>
        <xdr:cNvPr id="370" name="円/楕円 369"/>
        <xdr:cNvSpPr/>
      </xdr:nvSpPr>
      <xdr:spPr>
        <a:xfrm>
          <a:off x="8699500" y="911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145351</xdr:rowOff>
    </xdr:from>
    <xdr:ext cx="534377" cy="259045"/>
    <xdr:sp macro="" textlink="">
      <xdr:nvSpPr>
        <xdr:cNvPr id="371" name="テキスト ボックス 370"/>
        <xdr:cNvSpPr txBox="1"/>
      </xdr:nvSpPr>
      <xdr:spPr>
        <a:xfrm>
          <a:off x="8483111" y="888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20,099</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92649</xdr:rowOff>
    </xdr:from>
    <xdr:to>
      <xdr:col>11</xdr:col>
      <xdr:colOff>358775</xdr:colOff>
      <xdr:row>54</xdr:row>
      <xdr:rowOff>22799</xdr:rowOff>
    </xdr:to>
    <xdr:sp macro="" textlink="">
      <xdr:nvSpPr>
        <xdr:cNvPr id="372" name="円/楕円 371"/>
        <xdr:cNvSpPr/>
      </xdr:nvSpPr>
      <xdr:spPr>
        <a:xfrm>
          <a:off x="7810500" y="917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39326</xdr:rowOff>
    </xdr:from>
    <xdr:ext cx="534377" cy="259045"/>
    <xdr:sp macro="" textlink="">
      <xdr:nvSpPr>
        <xdr:cNvPr id="373" name="テキスト ボックス 372"/>
        <xdr:cNvSpPr txBox="1"/>
      </xdr:nvSpPr>
      <xdr:spPr>
        <a:xfrm>
          <a:off x="7594111" y="895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18,668</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117201</xdr:rowOff>
    </xdr:from>
    <xdr:to>
      <xdr:col>10</xdr:col>
      <xdr:colOff>155575</xdr:colOff>
      <xdr:row>54</xdr:row>
      <xdr:rowOff>47351</xdr:rowOff>
    </xdr:to>
    <xdr:sp macro="" textlink="">
      <xdr:nvSpPr>
        <xdr:cNvPr id="374" name="円/楕円 373"/>
        <xdr:cNvSpPr/>
      </xdr:nvSpPr>
      <xdr:spPr>
        <a:xfrm>
          <a:off x="6921500" y="920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63878</xdr:rowOff>
    </xdr:from>
    <xdr:ext cx="534377" cy="259045"/>
    <xdr:sp macro="" textlink="">
      <xdr:nvSpPr>
        <xdr:cNvPr id="375" name="テキスト ボックス 374"/>
        <xdr:cNvSpPr txBox="1"/>
      </xdr:nvSpPr>
      <xdr:spPr>
        <a:xfrm>
          <a:off x="6705111" y="897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48,354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397" name="直線コネクタ 396"/>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398"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399" name="直線コネクタ 398"/>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0"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1" name="直線コネクタ 400"/>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119446</xdr:rowOff>
    </xdr:from>
    <xdr:to>
      <xdr:col>15</xdr:col>
      <xdr:colOff>180975</xdr:colOff>
      <xdr:row>71</xdr:row>
      <xdr:rowOff>35390</xdr:rowOff>
    </xdr:to>
    <xdr:cxnSp macro="">
      <xdr:nvCxnSpPr>
        <xdr:cNvPr id="402" name="直線コネクタ 401"/>
        <xdr:cNvCxnSpPr/>
      </xdr:nvCxnSpPr>
      <xdr:spPr>
        <a:xfrm flipV="1">
          <a:off x="9639300" y="12120946"/>
          <a:ext cx="838200" cy="8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156573</xdr:rowOff>
    </xdr:from>
    <xdr:ext cx="534377" cy="259045"/>
    <xdr:sp macro="" textlink="">
      <xdr:nvSpPr>
        <xdr:cNvPr id="403" name="商工費平均値テキスト"/>
        <xdr:cNvSpPr txBox="1"/>
      </xdr:nvSpPr>
      <xdr:spPr>
        <a:xfrm>
          <a:off x="10528300" y="1318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4" name="フローチャート : 判断 403"/>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107948</xdr:rowOff>
    </xdr:from>
    <xdr:to>
      <xdr:col>14</xdr:col>
      <xdr:colOff>28575</xdr:colOff>
      <xdr:row>71</xdr:row>
      <xdr:rowOff>35390</xdr:rowOff>
    </xdr:to>
    <xdr:cxnSp macro="">
      <xdr:nvCxnSpPr>
        <xdr:cNvPr id="405" name="直線コネクタ 404"/>
        <xdr:cNvCxnSpPr/>
      </xdr:nvCxnSpPr>
      <xdr:spPr>
        <a:xfrm>
          <a:off x="8750300" y="12109448"/>
          <a:ext cx="889000" cy="9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06" name="フローチャート : 判断 405"/>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120750</xdr:rowOff>
    </xdr:from>
    <xdr:ext cx="534377" cy="259045"/>
    <xdr:sp macro="" textlink="">
      <xdr:nvSpPr>
        <xdr:cNvPr id="407" name="テキスト ボックス 406"/>
        <xdr:cNvSpPr txBox="1"/>
      </xdr:nvSpPr>
      <xdr:spPr>
        <a:xfrm>
          <a:off x="9372111" y="133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107948</xdr:rowOff>
    </xdr:from>
    <xdr:to>
      <xdr:col>12</xdr:col>
      <xdr:colOff>511175</xdr:colOff>
      <xdr:row>71</xdr:row>
      <xdr:rowOff>122624</xdr:rowOff>
    </xdr:to>
    <xdr:cxnSp macro="">
      <xdr:nvCxnSpPr>
        <xdr:cNvPr id="408" name="直線コネクタ 407"/>
        <xdr:cNvCxnSpPr/>
      </xdr:nvCxnSpPr>
      <xdr:spPr>
        <a:xfrm flipV="1">
          <a:off x="7861300" y="12109448"/>
          <a:ext cx="889000" cy="18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09" name="フローチャート : 判断 408"/>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126123</xdr:rowOff>
    </xdr:from>
    <xdr:ext cx="469744" cy="259045"/>
    <xdr:sp macro="" textlink="">
      <xdr:nvSpPr>
        <xdr:cNvPr id="410" name="テキスト ボックス 409"/>
        <xdr:cNvSpPr txBox="1"/>
      </xdr:nvSpPr>
      <xdr:spPr>
        <a:xfrm>
          <a:off x="8515427" y="1332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122624</xdr:rowOff>
    </xdr:from>
    <xdr:to>
      <xdr:col>11</xdr:col>
      <xdr:colOff>307975</xdr:colOff>
      <xdr:row>72</xdr:row>
      <xdr:rowOff>71211</xdr:rowOff>
    </xdr:to>
    <xdr:cxnSp macro="">
      <xdr:nvCxnSpPr>
        <xdr:cNvPr id="411" name="直線コネクタ 410"/>
        <xdr:cNvCxnSpPr/>
      </xdr:nvCxnSpPr>
      <xdr:spPr>
        <a:xfrm flipV="1">
          <a:off x="6972300" y="12295574"/>
          <a:ext cx="889000" cy="12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2" name="フローチャート : 判断 411"/>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115150</xdr:rowOff>
    </xdr:from>
    <xdr:ext cx="534377" cy="259045"/>
    <xdr:sp macro="" textlink="">
      <xdr:nvSpPr>
        <xdr:cNvPr id="413" name="テキスト ボックス 412"/>
        <xdr:cNvSpPr txBox="1"/>
      </xdr:nvSpPr>
      <xdr:spPr>
        <a:xfrm>
          <a:off x="7594111" y="1331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4" name="フローチャート : 判断 413"/>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119082</xdr:rowOff>
    </xdr:from>
    <xdr:ext cx="534377" cy="259045"/>
    <xdr:sp macro="" textlink="">
      <xdr:nvSpPr>
        <xdr:cNvPr id="415" name="テキスト ボックス 414"/>
        <xdr:cNvSpPr txBox="1"/>
      </xdr:nvSpPr>
      <xdr:spPr>
        <a:xfrm>
          <a:off x="6705111" y="1332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68646</xdr:rowOff>
    </xdr:from>
    <xdr:to>
      <xdr:col>15</xdr:col>
      <xdr:colOff>231775</xdr:colOff>
      <xdr:row>70</xdr:row>
      <xdr:rowOff>170246</xdr:rowOff>
    </xdr:to>
    <xdr:sp macro="" textlink="">
      <xdr:nvSpPr>
        <xdr:cNvPr id="421" name="円/楕円 420"/>
        <xdr:cNvSpPr/>
      </xdr:nvSpPr>
      <xdr:spPr>
        <a:xfrm>
          <a:off x="10426700" y="1207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21673</xdr:rowOff>
    </xdr:from>
    <xdr:ext cx="534377" cy="259045"/>
    <xdr:sp macro="" textlink="">
      <xdr:nvSpPr>
        <xdr:cNvPr id="422" name="商工費該当値テキスト"/>
        <xdr:cNvSpPr txBox="1"/>
      </xdr:nvSpPr>
      <xdr:spPr>
        <a:xfrm>
          <a:off x="10528300" y="1202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60,886</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156040</xdr:rowOff>
    </xdr:from>
    <xdr:to>
      <xdr:col>14</xdr:col>
      <xdr:colOff>79375</xdr:colOff>
      <xdr:row>71</xdr:row>
      <xdr:rowOff>86190</xdr:rowOff>
    </xdr:to>
    <xdr:sp macro="" textlink="">
      <xdr:nvSpPr>
        <xdr:cNvPr id="423" name="円/楕円 422"/>
        <xdr:cNvSpPr/>
      </xdr:nvSpPr>
      <xdr:spPr>
        <a:xfrm>
          <a:off x="9588500" y="1215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102717</xdr:rowOff>
    </xdr:from>
    <xdr:ext cx="534377" cy="259045"/>
    <xdr:sp macro="" textlink="">
      <xdr:nvSpPr>
        <xdr:cNvPr id="424" name="テキスト ボックス 423"/>
        <xdr:cNvSpPr txBox="1"/>
      </xdr:nvSpPr>
      <xdr:spPr>
        <a:xfrm>
          <a:off x="9372111" y="1193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57,063</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57148</xdr:rowOff>
    </xdr:from>
    <xdr:to>
      <xdr:col>12</xdr:col>
      <xdr:colOff>561975</xdr:colOff>
      <xdr:row>70</xdr:row>
      <xdr:rowOff>158748</xdr:rowOff>
    </xdr:to>
    <xdr:sp macro="" textlink="">
      <xdr:nvSpPr>
        <xdr:cNvPr id="425" name="円/楕円 424"/>
        <xdr:cNvSpPr/>
      </xdr:nvSpPr>
      <xdr:spPr>
        <a:xfrm>
          <a:off x="8699500" y="120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3825</xdr:rowOff>
    </xdr:from>
    <xdr:ext cx="534377" cy="259045"/>
    <xdr:sp macro="" textlink="">
      <xdr:nvSpPr>
        <xdr:cNvPr id="426" name="テキスト ボックス 425"/>
        <xdr:cNvSpPr txBox="1"/>
      </xdr:nvSpPr>
      <xdr:spPr>
        <a:xfrm>
          <a:off x="8483111" y="1183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61,389</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71824</xdr:rowOff>
    </xdr:from>
    <xdr:to>
      <xdr:col>11</xdr:col>
      <xdr:colOff>358775</xdr:colOff>
      <xdr:row>72</xdr:row>
      <xdr:rowOff>1974</xdr:rowOff>
    </xdr:to>
    <xdr:sp macro="" textlink="">
      <xdr:nvSpPr>
        <xdr:cNvPr id="427" name="円/楕円 426"/>
        <xdr:cNvSpPr/>
      </xdr:nvSpPr>
      <xdr:spPr>
        <a:xfrm>
          <a:off x="7810500" y="1224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18501</xdr:rowOff>
    </xdr:from>
    <xdr:ext cx="534377" cy="259045"/>
    <xdr:sp macro="" textlink="">
      <xdr:nvSpPr>
        <xdr:cNvPr id="428" name="テキスト ボックス 427"/>
        <xdr:cNvSpPr txBox="1"/>
      </xdr:nvSpPr>
      <xdr:spPr>
        <a:xfrm>
          <a:off x="7594111" y="1202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53,247</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20411</xdr:rowOff>
    </xdr:from>
    <xdr:to>
      <xdr:col>10</xdr:col>
      <xdr:colOff>155575</xdr:colOff>
      <xdr:row>72</xdr:row>
      <xdr:rowOff>122011</xdr:rowOff>
    </xdr:to>
    <xdr:sp macro="" textlink="">
      <xdr:nvSpPr>
        <xdr:cNvPr id="429" name="円/楕円 428"/>
        <xdr:cNvSpPr/>
      </xdr:nvSpPr>
      <xdr:spPr>
        <a:xfrm>
          <a:off x="6921500" y="123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70</xdr:row>
      <xdr:rowOff>138538</xdr:rowOff>
    </xdr:from>
    <xdr:ext cx="534377" cy="259045"/>
    <xdr:sp macro="" textlink="">
      <xdr:nvSpPr>
        <xdr:cNvPr id="430" name="テキスト ボックス 429"/>
        <xdr:cNvSpPr txBox="1"/>
      </xdr:nvSpPr>
      <xdr:spPr>
        <a:xfrm>
          <a:off x="6705111" y="121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44,765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5" name="直線コネクタ 454"/>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56"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57" name="直線コネクタ 456"/>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58"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59" name="直線コネクタ 458"/>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27876</xdr:rowOff>
    </xdr:from>
    <xdr:to>
      <xdr:col>15</xdr:col>
      <xdr:colOff>180975</xdr:colOff>
      <xdr:row>97</xdr:row>
      <xdr:rowOff>53384</xdr:rowOff>
    </xdr:to>
    <xdr:cxnSp macro="">
      <xdr:nvCxnSpPr>
        <xdr:cNvPr id="460" name="直線コネクタ 459"/>
        <xdr:cNvCxnSpPr/>
      </xdr:nvCxnSpPr>
      <xdr:spPr>
        <a:xfrm>
          <a:off x="9639300" y="16658526"/>
          <a:ext cx="838200" cy="2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139743</xdr:rowOff>
    </xdr:from>
    <xdr:ext cx="534377" cy="259045"/>
    <xdr:sp macro="" textlink="">
      <xdr:nvSpPr>
        <xdr:cNvPr id="461" name="土木費平均値テキスト"/>
        <xdr:cNvSpPr txBox="1"/>
      </xdr:nvSpPr>
      <xdr:spPr>
        <a:xfrm>
          <a:off x="10528300" y="16427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2" name="フローチャート : 判断 461"/>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58528</xdr:rowOff>
    </xdr:from>
    <xdr:to>
      <xdr:col>14</xdr:col>
      <xdr:colOff>28575</xdr:colOff>
      <xdr:row>97</xdr:row>
      <xdr:rowOff>27876</xdr:rowOff>
    </xdr:to>
    <xdr:cxnSp macro="">
      <xdr:nvCxnSpPr>
        <xdr:cNvPr id="463" name="直線コネクタ 462"/>
        <xdr:cNvCxnSpPr/>
      </xdr:nvCxnSpPr>
      <xdr:spPr>
        <a:xfrm>
          <a:off x="8750300" y="16517728"/>
          <a:ext cx="889000" cy="14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4" name="フローチャート : 判断 463"/>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44759</xdr:rowOff>
    </xdr:from>
    <xdr:ext cx="534377" cy="259045"/>
    <xdr:sp macro="" textlink="">
      <xdr:nvSpPr>
        <xdr:cNvPr id="465" name="テキスト ボックス 464"/>
        <xdr:cNvSpPr txBox="1"/>
      </xdr:nvSpPr>
      <xdr:spPr>
        <a:xfrm>
          <a:off x="9372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58528</xdr:rowOff>
    </xdr:from>
    <xdr:to>
      <xdr:col>12</xdr:col>
      <xdr:colOff>511175</xdr:colOff>
      <xdr:row>96</xdr:row>
      <xdr:rowOff>101581</xdr:rowOff>
    </xdr:to>
    <xdr:cxnSp macro="">
      <xdr:nvCxnSpPr>
        <xdr:cNvPr id="466" name="直線コネクタ 465"/>
        <xdr:cNvCxnSpPr/>
      </xdr:nvCxnSpPr>
      <xdr:spPr>
        <a:xfrm flipV="1">
          <a:off x="7861300" y="16517728"/>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67" name="フローチャート : 判断 466"/>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136631</xdr:rowOff>
    </xdr:from>
    <xdr:ext cx="534377" cy="259045"/>
    <xdr:sp macro="" textlink="">
      <xdr:nvSpPr>
        <xdr:cNvPr id="468" name="テキスト ボックス 467"/>
        <xdr:cNvSpPr txBox="1"/>
      </xdr:nvSpPr>
      <xdr:spPr>
        <a:xfrm>
          <a:off x="8483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25495</xdr:rowOff>
    </xdr:from>
    <xdr:to>
      <xdr:col>11</xdr:col>
      <xdr:colOff>307975</xdr:colOff>
      <xdr:row>96</xdr:row>
      <xdr:rowOff>101581</xdr:rowOff>
    </xdr:to>
    <xdr:cxnSp macro="">
      <xdr:nvCxnSpPr>
        <xdr:cNvPr id="469" name="直線コネクタ 468"/>
        <xdr:cNvCxnSpPr/>
      </xdr:nvCxnSpPr>
      <xdr:spPr>
        <a:xfrm>
          <a:off x="6972300" y="16484695"/>
          <a:ext cx="889000" cy="7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0" name="フローチャート : 判断 469"/>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5357</xdr:rowOff>
    </xdr:from>
    <xdr:ext cx="534377" cy="259045"/>
    <xdr:sp macro="" textlink="">
      <xdr:nvSpPr>
        <xdr:cNvPr id="471" name="テキスト ボックス 470"/>
        <xdr:cNvSpPr txBox="1"/>
      </xdr:nvSpPr>
      <xdr:spPr>
        <a:xfrm>
          <a:off x="7594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2" name="フローチャート : 判断 471"/>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16139</xdr:rowOff>
    </xdr:from>
    <xdr:ext cx="534377" cy="259045"/>
    <xdr:sp macro="" textlink="">
      <xdr:nvSpPr>
        <xdr:cNvPr id="473" name="テキスト ボックス 472"/>
        <xdr:cNvSpPr txBox="1"/>
      </xdr:nvSpPr>
      <xdr:spPr>
        <a:xfrm>
          <a:off x="6705111" y="1664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2584</xdr:rowOff>
    </xdr:from>
    <xdr:to>
      <xdr:col>15</xdr:col>
      <xdr:colOff>231775</xdr:colOff>
      <xdr:row>97</xdr:row>
      <xdr:rowOff>104184</xdr:rowOff>
    </xdr:to>
    <xdr:sp macro="" textlink="">
      <xdr:nvSpPr>
        <xdr:cNvPr id="479" name="円/楕円 478"/>
        <xdr:cNvSpPr/>
      </xdr:nvSpPr>
      <xdr:spPr>
        <a:xfrm>
          <a:off x="10426700" y="1663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152461</xdr:rowOff>
    </xdr:from>
    <xdr:ext cx="534377" cy="259045"/>
    <xdr:sp macro="" textlink="">
      <xdr:nvSpPr>
        <xdr:cNvPr id="480" name="土木費該当値テキスト"/>
        <xdr:cNvSpPr txBox="1"/>
      </xdr:nvSpPr>
      <xdr:spPr>
        <a:xfrm>
          <a:off x="10528300" y="1661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37,531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148526</xdr:rowOff>
    </xdr:from>
    <xdr:to>
      <xdr:col>14</xdr:col>
      <xdr:colOff>79375</xdr:colOff>
      <xdr:row>97</xdr:row>
      <xdr:rowOff>78676</xdr:rowOff>
    </xdr:to>
    <xdr:sp macro="" textlink="">
      <xdr:nvSpPr>
        <xdr:cNvPr id="481" name="円/楕円 480"/>
        <xdr:cNvSpPr/>
      </xdr:nvSpPr>
      <xdr:spPr>
        <a:xfrm>
          <a:off x="9588500" y="166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69803</xdr:rowOff>
    </xdr:from>
    <xdr:ext cx="534377" cy="259045"/>
    <xdr:sp macro="" textlink="">
      <xdr:nvSpPr>
        <xdr:cNvPr id="482" name="テキスト ボックス 481"/>
        <xdr:cNvSpPr txBox="1"/>
      </xdr:nvSpPr>
      <xdr:spPr>
        <a:xfrm>
          <a:off x="9372111" y="1670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7728</xdr:rowOff>
    </xdr:from>
    <xdr:to>
      <xdr:col>12</xdr:col>
      <xdr:colOff>561975</xdr:colOff>
      <xdr:row>96</xdr:row>
      <xdr:rowOff>109328</xdr:rowOff>
    </xdr:to>
    <xdr:sp macro="" textlink="">
      <xdr:nvSpPr>
        <xdr:cNvPr id="483" name="円/楕円 482"/>
        <xdr:cNvSpPr/>
      </xdr:nvSpPr>
      <xdr:spPr>
        <a:xfrm>
          <a:off x="8699500" y="164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125855</xdr:rowOff>
    </xdr:from>
    <xdr:ext cx="534377" cy="259045"/>
    <xdr:sp macro="" textlink="">
      <xdr:nvSpPr>
        <xdr:cNvPr id="484" name="テキスト ボックス 483"/>
        <xdr:cNvSpPr txBox="1"/>
      </xdr:nvSpPr>
      <xdr:spPr>
        <a:xfrm>
          <a:off x="8483111" y="1624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50781</xdr:rowOff>
    </xdr:from>
    <xdr:to>
      <xdr:col>11</xdr:col>
      <xdr:colOff>358775</xdr:colOff>
      <xdr:row>96</xdr:row>
      <xdr:rowOff>152381</xdr:rowOff>
    </xdr:to>
    <xdr:sp macro="" textlink="">
      <xdr:nvSpPr>
        <xdr:cNvPr id="485" name="円/楕円 484"/>
        <xdr:cNvSpPr/>
      </xdr:nvSpPr>
      <xdr:spPr>
        <a:xfrm>
          <a:off x="7810500" y="165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168908</xdr:rowOff>
    </xdr:from>
    <xdr:ext cx="534377" cy="259045"/>
    <xdr:sp macro="" textlink="">
      <xdr:nvSpPr>
        <xdr:cNvPr id="486" name="テキスト ボックス 485"/>
        <xdr:cNvSpPr txBox="1"/>
      </xdr:nvSpPr>
      <xdr:spPr>
        <a:xfrm>
          <a:off x="7594111" y="1628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44,001</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146145</xdr:rowOff>
    </xdr:from>
    <xdr:to>
      <xdr:col>10</xdr:col>
      <xdr:colOff>155575</xdr:colOff>
      <xdr:row>96</xdr:row>
      <xdr:rowOff>76295</xdr:rowOff>
    </xdr:to>
    <xdr:sp macro="" textlink="">
      <xdr:nvSpPr>
        <xdr:cNvPr id="487" name="円/楕円 486"/>
        <xdr:cNvSpPr/>
      </xdr:nvSpPr>
      <xdr:spPr>
        <a:xfrm>
          <a:off x="6921500" y="164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92822</xdr:rowOff>
    </xdr:from>
    <xdr:ext cx="534377" cy="259045"/>
    <xdr:sp macro="" textlink="">
      <xdr:nvSpPr>
        <xdr:cNvPr id="488" name="テキスト ボックス 487"/>
        <xdr:cNvSpPr txBox="1"/>
      </xdr:nvSpPr>
      <xdr:spPr>
        <a:xfrm>
          <a:off x="6705111" y="162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5" name="直線コネクタ 514"/>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16"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17" name="直線コネクタ 516"/>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18"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19" name="直線コネクタ 518"/>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4238</xdr:rowOff>
    </xdr:from>
    <xdr:to>
      <xdr:col>23</xdr:col>
      <xdr:colOff>517525</xdr:colOff>
      <xdr:row>36</xdr:row>
      <xdr:rowOff>57992</xdr:rowOff>
    </xdr:to>
    <xdr:cxnSp macro="">
      <xdr:nvCxnSpPr>
        <xdr:cNvPr id="520" name="直線コネクタ 519"/>
        <xdr:cNvCxnSpPr/>
      </xdr:nvCxnSpPr>
      <xdr:spPr>
        <a:xfrm flipV="1">
          <a:off x="15481300" y="6176438"/>
          <a:ext cx="838200" cy="5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12659</xdr:rowOff>
    </xdr:from>
    <xdr:ext cx="534377" cy="259045"/>
    <xdr:sp macro="" textlink="">
      <xdr:nvSpPr>
        <xdr:cNvPr id="521" name="消防費平均値テキスト"/>
        <xdr:cNvSpPr txBox="1"/>
      </xdr:nvSpPr>
      <xdr:spPr>
        <a:xfrm>
          <a:off x="16370300" y="618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2" name="フローチャート : 判断 521"/>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29776</xdr:rowOff>
    </xdr:from>
    <xdr:to>
      <xdr:col>22</xdr:col>
      <xdr:colOff>365125</xdr:colOff>
      <xdr:row>36</xdr:row>
      <xdr:rowOff>57992</xdr:rowOff>
    </xdr:to>
    <xdr:cxnSp macro="">
      <xdr:nvCxnSpPr>
        <xdr:cNvPr id="523" name="直線コネクタ 522"/>
        <xdr:cNvCxnSpPr/>
      </xdr:nvCxnSpPr>
      <xdr:spPr>
        <a:xfrm>
          <a:off x="14592300" y="6030526"/>
          <a:ext cx="889000" cy="19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4" name="フローチャート : 判断 523"/>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146161</xdr:rowOff>
    </xdr:from>
    <xdr:ext cx="534377" cy="259045"/>
    <xdr:sp macro="" textlink="">
      <xdr:nvSpPr>
        <xdr:cNvPr id="525" name="テキスト ボックス 524"/>
        <xdr:cNvSpPr txBox="1"/>
      </xdr:nvSpPr>
      <xdr:spPr>
        <a:xfrm>
          <a:off x="15214111" y="631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29776</xdr:rowOff>
    </xdr:from>
    <xdr:to>
      <xdr:col>21</xdr:col>
      <xdr:colOff>161925</xdr:colOff>
      <xdr:row>36</xdr:row>
      <xdr:rowOff>111354</xdr:rowOff>
    </xdr:to>
    <xdr:cxnSp macro="">
      <xdr:nvCxnSpPr>
        <xdr:cNvPr id="526" name="直線コネクタ 525"/>
        <xdr:cNvCxnSpPr/>
      </xdr:nvCxnSpPr>
      <xdr:spPr>
        <a:xfrm flipV="1">
          <a:off x="13703300" y="6030526"/>
          <a:ext cx="889000" cy="25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27" name="フローチャート : 判断 526"/>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3450</xdr:rowOff>
    </xdr:from>
    <xdr:ext cx="534377" cy="259045"/>
    <xdr:sp macro="" textlink="">
      <xdr:nvSpPr>
        <xdr:cNvPr id="528" name="テキスト ボックス 527"/>
        <xdr:cNvSpPr txBox="1"/>
      </xdr:nvSpPr>
      <xdr:spPr>
        <a:xfrm>
          <a:off x="14325111" y="634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82681</xdr:rowOff>
    </xdr:from>
    <xdr:to>
      <xdr:col>19</xdr:col>
      <xdr:colOff>644525</xdr:colOff>
      <xdr:row>36</xdr:row>
      <xdr:rowOff>111354</xdr:rowOff>
    </xdr:to>
    <xdr:cxnSp macro="">
      <xdr:nvCxnSpPr>
        <xdr:cNvPr id="529" name="直線コネクタ 528"/>
        <xdr:cNvCxnSpPr/>
      </xdr:nvCxnSpPr>
      <xdr:spPr>
        <a:xfrm>
          <a:off x="12814300" y="6254881"/>
          <a:ext cx="8890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0" name="フローチャート : 判断 529"/>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28726</xdr:rowOff>
    </xdr:from>
    <xdr:ext cx="534377" cy="259045"/>
    <xdr:sp macro="" textlink="">
      <xdr:nvSpPr>
        <xdr:cNvPr id="531" name="テキスト ボックス 530"/>
        <xdr:cNvSpPr txBox="1"/>
      </xdr:nvSpPr>
      <xdr:spPr>
        <a:xfrm>
          <a:off x="13436111" y="637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2" name="フローチャート : 判断 531"/>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42638</xdr:rowOff>
    </xdr:from>
    <xdr:ext cx="534377" cy="259045"/>
    <xdr:sp macro="" textlink="">
      <xdr:nvSpPr>
        <xdr:cNvPr id="533" name="テキスト ボックス 532"/>
        <xdr:cNvSpPr txBox="1"/>
      </xdr:nvSpPr>
      <xdr:spPr>
        <a:xfrm>
          <a:off x="12547111" y="63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124888</xdr:rowOff>
    </xdr:from>
    <xdr:to>
      <xdr:col>23</xdr:col>
      <xdr:colOff>568325</xdr:colOff>
      <xdr:row>36</xdr:row>
      <xdr:rowOff>55038</xdr:rowOff>
    </xdr:to>
    <xdr:sp macro="" textlink="">
      <xdr:nvSpPr>
        <xdr:cNvPr id="539" name="円/楕円 538"/>
        <xdr:cNvSpPr/>
      </xdr:nvSpPr>
      <xdr:spPr>
        <a:xfrm>
          <a:off x="16268700" y="61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147765</xdr:rowOff>
    </xdr:from>
    <xdr:ext cx="534377" cy="259045"/>
    <xdr:sp macro="" textlink="">
      <xdr:nvSpPr>
        <xdr:cNvPr id="540" name="消防費該当値テキスト"/>
        <xdr:cNvSpPr txBox="1"/>
      </xdr:nvSpPr>
      <xdr:spPr>
        <a:xfrm>
          <a:off x="16370300" y="597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14,324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7192</xdr:rowOff>
    </xdr:from>
    <xdr:to>
      <xdr:col>22</xdr:col>
      <xdr:colOff>415925</xdr:colOff>
      <xdr:row>36</xdr:row>
      <xdr:rowOff>108792</xdr:rowOff>
    </xdr:to>
    <xdr:sp macro="" textlink="">
      <xdr:nvSpPr>
        <xdr:cNvPr id="541" name="円/楕円 540"/>
        <xdr:cNvSpPr/>
      </xdr:nvSpPr>
      <xdr:spPr>
        <a:xfrm>
          <a:off x="15430500" y="61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125319</xdr:rowOff>
    </xdr:from>
    <xdr:ext cx="534377" cy="259045"/>
    <xdr:sp macro="" textlink="">
      <xdr:nvSpPr>
        <xdr:cNvPr id="542" name="テキスト ボックス 541"/>
        <xdr:cNvSpPr txBox="1"/>
      </xdr:nvSpPr>
      <xdr:spPr>
        <a:xfrm>
          <a:off x="15214111" y="59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13,501</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150426</xdr:rowOff>
    </xdr:from>
    <xdr:to>
      <xdr:col>21</xdr:col>
      <xdr:colOff>212725</xdr:colOff>
      <xdr:row>35</xdr:row>
      <xdr:rowOff>80576</xdr:rowOff>
    </xdr:to>
    <xdr:sp macro="" textlink="">
      <xdr:nvSpPr>
        <xdr:cNvPr id="543" name="円/楕円 542"/>
        <xdr:cNvSpPr/>
      </xdr:nvSpPr>
      <xdr:spPr>
        <a:xfrm>
          <a:off x="14541500" y="597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97103</xdr:rowOff>
    </xdr:from>
    <xdr:ext cx="534377" cy="259045"/>
    <xdr:sp macro="" textlink="">
      <xdr:nvSpPr>
        <xdr:cNvPr id="544" name="テキスト ボックス 543"/>
        <xdr:cNvSpPr txBox="1"/>
      </xdr:nvSpPr>
      <xdr:spPr>
        <a:xfrm>
          <a:off x="14325111" y="57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60554</xdr:rowOff>
    </xdr:from>
    <xdr:to>
      <xdr:col>20</xdr:col>
      <xdr:colOff>9525</xdr:colOff>
      <xdr:row>36</xdr:row>
      <xdr:rowOff>162154</xdr:rowOff>
    </xdr:to>
    <xdr:sp macro="" textlink="">
      <xdr:nvSpPr>
        <xdr:cNvPr id="545" name="円/楕円 544"/>
        <xdr:cNvSpPr/>
      </xdr:nvSpPr>
      <xdr:spPr>
        <a:xfrm>
          <a:off x="13652500" y="623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7231</xdr:rowOff>
    </xdr:from>
    <xdr:ext cx="534377" cy="259045"/>
    <xdr:sp macro="" textlink="">
      <xdr:nvSpPr>
        <xdr:cNvPr id="546" name="テキスト ボックス 545"/>
        <xdr:cNvSpPr txBox="1"/>
      </xdr:nvSpPr>
      <xdr:spPr>
        <a:xfrm>
          <a:off x="13436111" y="600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31881</xdr:rowOff>
    </xdr:from>
    <xdr:to>
      <xdr:col>18</xdr:col>
      <xdr:colOff>492125</xdr:colOff>
      <xdr:row>36</xdr:row>
      <xdr:rowOff>133481</xdr:rowOff>
    </xdr:to>
    <xdr:sp macro="" textlink="">
      <xdr:nvSpPr>
        <xdr:cNvPr id="547" name="円/楕円 546"/>
        <xdr:cNvSpPr/>
      </xdr:nvSpPr>
      <xdr:spPr>
        <a:xfrm>
          <a:off x="12763500" y="62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150008</xdr:rowOff>
    </xdr:from>
    <xdr:ext cx="534377" cy="259045"/>
    <xdr:sp macro="" textlink="">
      <xdr:nvSpPr>
        <xdr:cNvPr id="548" name="テキスト ボックス 547"/>
        <xdr:cNvSpPr txBox="1"/>
      </xdr:nvSpPr>
      <xdr:spPr>
        <a:xfrm>
          <a:off x="12547111" y="597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5" name="直線コネクタ 574"/>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76"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77" name="直線コネクタ 576"/>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78"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79" name="直線コネクタ 578"/>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159033</xdr:rowOff>
    </xdr:from>
    <xdr:to>
      <xdr:col>23</xdr:col>
      <xdr:colOff>517525</xdr:colOff>
      <xdr:row>55</xdr:row>
      <xdr:rowOff>145154</xdr:rowOff>
    </xdr:to>
    <xdr:cxnSp macro="">
      <xdr:nvCxnSpPr>
        <xdr:cNvPr id="580" name="直線コネクタ 579"/>
        <xdr:cNvCxnSpPr/>
      </xdr:nvCxnSpPr>
      <xdr:spPr>
        <a:xfrm flipV="1">
          <a:off x="15481300" y="9417333"/>
          <a:ext cx="838200" cy="15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122942</xdr:rowOff>
    </xdr:from>
    <xdr:ext cx="534377" cy="259045"/>
    <xdr:sp macro="" textlink="">
      <xdr:nvSpPr>
        <xdr:cNvPr id="581" name="教育費平均値テキスト"/>
        <xdr:cNvSpPr txBox="1"/>
      </xdr:nvSpPr>
      <xdr:spPr>
        <a:xfrm>
          <a:off x="16370300" y="9552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2" name="フローチャート : 判断 581"/>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120726</xdr:rowOff>
    </xdr:from>
    <xdr:to>
      <xdr:col>22</xdr:col>
      <xdr:colOff>365125</xdr:colOff>
      <xdr:row>55</xdr:row>
      <xdr:rowOff>145154</xdr:rowOff>
    </xdr:to>
    <xdr:cxnSp macro="">
      <xdr:nvCxnSpPr>
        <xdr:cNvPr id="583" name="直線コネクタ 582"/>
        <xdr:cNvCxnSpPr/>
      </xdr:nvCxnSpPr>
      <xdr:spPr>
        <a:xfrm>
          <a:off x="14592300" y="9550476"/>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4" name="フローチャート : 判断 583"/>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81206</xdr:rowOff>
    </xdr:from>
    <xdr:ext cx="534377" cy="259045"/>
    <xdr:sp macro="" textlink="">
      <xdr:nvSpPr>
        <xdr:cNvPr id="585" name="テキスト ボックス 584"/>
        <xdr:cNvSpPr txBox="1"/>
      </xdr:nvSpPr>
      <xdr:spPr>
        <a:xfrm>
          <a:off x="15214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16583</xdr:rowOff>
    </xdr:from>
    <xdr:to>
      <xdr:col>21</xdr:col>
      <xdr:colOff>161925</xdr:colOff>
      <xdr:row>55</xdr:row>
      <xdr:rowOff>120726</xdr:rowOff>
    </xdr:to>
    <xdr:cxnSp macro="">
      <xdr:nvCxnSpPr>
        <xdr:cNvPr id="586" name="直線コネクタ 585"/>
        <xdr:cNvCxnSpPr/>
      </xdr:nvCxnSpPr>
      <xdr:spPr>
        <a:xfrm>
          <a:off x="13703300" y="9274883"/>
          <a:ext cx="889000" cy="27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87" name="フローチャート : 判断 586"/>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161183</xdr:rowOff>
    </xdr:from>
    <xdr:ext cx="534377" cy="259045"/>
    <xdr:sp macro="" textlink="">
      <xdr:nvSpPr>
        <xdr:cNvPr id="588" name="テキスト ボックス 587"/>
        <xdr:cNvSpPr txBox="1"/>
      </xdr:nvSpPr>
      <xdr:spPr>
        <a:xfrm>
          <a:off x="14325111" y="976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16583</xdr:rowOff>
    </xdr:from>
    <xdr:to>
      <xdr:col>19</xdr:col>
      <xdr:colOff>644525</xdr:colOff>
      <xdr:row>55</xdr:row>
      <xdr:rowOff>53420</xdr:rowOff>
    </xdr:to>
    <xdr:cxnSp macro="">
      <xdr:nvCxnSpPr>
        <xdr:cNvPr id="589" name="直線コネクタ 588"/>
        <xdr:cNvCxnSpPr/>
      </xdr:nvCxnSpPr>
      <xdr:spPr>
        <a:xfrm flipV="1">
          <a:off x="12814300" y="9274883"/>
          <a:ext cx="889000" cy="20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0" name="フローチャート : 判断 589"/>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14520</xdr:rowOff>
    </xdr:from>
    <xdr:ext cx="534377" cy="259045"/>
    <xdr:sp macro="" textlink="">
      <xdr:nvSpPr>
        <xdr:cNvPr id="591" name="テキスト ボックス 590"/>
        <xdr:cNvSpPr txBox="1"/>
      </xdr:nvSpPr>
      <xdr:spPr>
        <a:xfrm>
          <a:off x="13436111" y="97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2" name="フローチャート : 判断 591"/>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5605</xdr:rowOff>
    </xdr:from>
    <xdr:ext cx="534377" cy="259045"/>
    <xdr:sp macro="" textlink="">
      <xdr:nvSpPr>
        <xdr:cNvPr id="593" name="テキスト ボックス 592"/>
        <xdr:cNvSpPr txBox="1"/>
      </xdr:nvSpPr>
      <xdr:spPr>
        <a:xfrm>
          <a:off x="12547111" y="97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108233</xdr:rowOff>
    </xdr:from>
    <xdr:to>
      <xdr:col>23</xdr:col>
      <xdr:colOff>568325</xdr:colOff>
      <xdr:row>55</xdr:row>
      <xdr:rowOff>38383</xdr:rowOff>
    </xdr:to>
    <xdr:sp macro="" textlink="">
      <xdr:nvSpPr>
        <xdr:cNvPr id="599" name="円/楕円 598"/>
        <xdr:cNvSpPr/>
      </xdr:nvSpPr>
      <xdr:spPr>
        <a:xfrm>
          <a:off x="16268700" y="936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131110</xdr:rowOff>
    </xdr:from>
    <xdr:ext cx="534377" cy="259045"/>
    <xdr:sp macro="" textlink="">
      <xdr:nvSpPr>
        <xdr:cNvPr id="600" name="教育費該当値テキスト"/>
        <xdr:cNvSpPr txBox="1"/>
      </xdr:nvSpPr>
      <xdr:spPr>
        <a:xfrm>
          <a:off x="16370300" y="92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44,408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94354</xdr:rowOff>
    </xdr:from>
    <xdr:to>
      <xdr:col>22</xdr:col>
      <xdr:colOff>415925</xdr:colOff>
      <xdr:row>56</xdr:row>
      <xdr:rowOff>24504</xdr:rowOff>
    </xdr:to>
    <xdr:sp macro="" textlink="">
      <xdr:nvSpPr>
        <xdr:cNvPr id="601" name="円/楕円 600"/>
        <xdr:cNvSpPr/>
      </xdr:nvSpPr>
      <xdr:spPr>
        <a:xfrm>
          <a:off x="15430500" y="95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41031</xdr:rowOff>
    </xdr:from>
    <xdr:ext cx="534377" cy="259045"/>
    <xdr:sp macro="" textlink="">
      <xdr:nvSpPr>
        <xdr:cNvPr id="602" name="テキスト ボックス 601"/>
        <xdr:cNvSpPr txBox="1"/>
      </xdr:nvSpPr>
      <xdr:spPr>
        <a:xfrm>
          <a:off x="15214111" y="929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69926</xdr:rowOff>
    </xdr:from>
    <xdr:to>
      <xdr:col>21</xdr:col>
      <xdr:colOff>212725</xdr:colOff>
      <xdr:row>56</xdr:row>
      <xdr:rowOff>76</xdr:rowOff>
    </xdr:to>
    <xdr:sp macro="" textlink="">
      <xdr:nvSpPr>
        <xdr:cNvPr id="603" name="円/楕円 602"/>
        <xdr:cNvSpPr/>
      </xdr:nvSpPr>
      <xdr:spPr>
        <a:xfrm>
          <a:off x="14541500" y="94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16603</xdr:rowOff>
    </xdr:from>
    <xdr:ext cx="534377" cy="259045"/>
    <xdr:sp macro="" textlink="">
      <xdr:nvSpPr>
        <xdr:cNvPr id="604" name="テキスト ボックス 603"/>
        <xdr:cNvSpPr txBox="1"/>
      </xdr:nvSpPr>
      <xdr:spPr>
        <a:xfrm>
          <a:off x="14325111" y="927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40,331</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137233</xdr:rowOff>
    </xdr:from>
    <xdr:to>
      <xdr:col>20</xdr:col>
      <xdr:colOff>9525</xdr:colOff>
      <xdr:row>54</xdr:row>
      <xdr:rowOff>67383</xdr:rowOff>
    </xdr:to>
    <xdr:sp macro="" textlink="">
      <xdr:nvSpPr>
        <xdr:cNvPr id="605" name="円/楕円 604"/>
        <xdr:cNvSpPr/>
      </xdr:nvSpPr>
      <xdr:spPr>
        <a:xfrm>
          <a:off x="13652500" y="92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83910</xdr:rowOff>
    </xdr:from>
    <xdr:ext cx="534377" cy="259045"/>
    <xdr:sp macro="" textlink="">
      <xdr:nvSpPr>
        <xdr:cNvPr id="606" name="テキスト ボックス 605"/>
        <xdr:cNvSpPr txBox="1"/>
      </xdr:nvSpPr>
      <xdr:spPr>
        <a:xfrm>
          <a:off x="13436111" y="899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2620</xdr:rowOff>
    </xdr:from>
    <xdr:to>
      <xdr:col>18</xdr:col>
      <xdr:colOff>492125</xdr:colOff>
      <xdr:row>55</xdr:row>
      <xdr:rowOff>104220</xdr:rowOff>
    </xdr:to>
    <xdr:sp macro="" textlink="">
      <xdr:nvSpPr>
        <xdr:cNvPr id="607" name="円/楕円 606"/>
        <xdr:cNvSpPr/>
      </xdr:nvSpPr>
      <xdr:spPr>
        <a:xfrm>
          <a:off x="12763500" y="943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120747</xdr:rowOff>
    </xdr:from>
    <xdr:ext cx="534377" cy="259045"/>
    <xdr:sp macro="" textlink="">
      <xdr:nvSpPr>
        <xdr:cNvPr id="608" name="テキスト ボックス 607"/>
        <xdr:cNvSpPr txBox="1"/>
      </xdr:nvSpPr>
      <xdr:spPr>
        <a:xfrm>
          <a:off x="12547111" y="920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4" name="テキスト ボックス 623"/>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6" name="テキスト ボックス 625"/>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90322</xdr:rowOff>
    </xdr:from>
    <xdr:to>
      <xdr:col>23</xdr:col>
      <xdr:colOff>516889</xdr:colOff>
      <xdr:row>78</xdr:row>
      <xdr:rowOff>139700</xdr:rowOff>
    </xdr:to>
    <xdr:cxnSp macro="">
      <xdr:nvCxnSpPr>
        <xdr:cNvPr id="630" name="直線コネクタ 629"/>
        <xdr:cNvCxnSpPr/>
      </xdr:nvCxnSpPr>
      <xdr:spPr>
        <a:xfrm flipV="1">
          <a:off x="16317595" y="12949072"/>
          <a:ext cx="1269" cy="563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36999</xdr:rowOff>
    </xdr:from>
    <xdr:ext cx="469744" cy="259045"/>
    <xdr:sp macro="" textlink="">
      <xdr:nvSpPr>
        <xdr:cNvPr id="633" name="災害復旧費最大値テキスト"/>
        <xdr:cNvSpPr txBox="1"/>
      </xdr:nvSpPr>
      <xdr:spPr>
        <a:xfrm>
          <a:off x="16370300" y="127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75</xdr:row>
      <xdr:rowOff>90322</xdr:rowOff>
    </xdr:from>
    <xdr:to>
      <xdr:col>23</xdr:col>
      <xdr:colOff>606425</xdr:colOff>
      <xdr:row>75</xdr:row>
      <xdr:rowOff>90322</xdr:rowOff>
    </xdr:to>
    <xdr:cxnSp macro="">
      <xdr:nvCxnSpPr>
        <xdr:cNvPr id="634" name="直線コネクタ 633"/>
        <xdr:cNvCxnSpPr/>
      </xdr:nvCxnSpPr>
      <xdr:spPr>
        <a:xfrm>
          <a:off x="16230600" y="1294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138557</xdr:rowOff>
    </xdr:from>
    <xdr:to>
      <xdr:col>23</xdr:col>
      <xdr:colOff>517525</xdr:colOff>
      <xdr:row>77</xdr:row>
      <xdr:rowOff>153415</xdr:rowOff>
    </xdr:to>
    <xdr:cxnSp macro="">
      <xdr:nvCxnSpPr>
        <xdr:cNvPr id="635" name="直線コネクタ 634"/>
        <xdr:cNvCxnSpPr/>
      </xdr:nvCxnSpPr>
      <xdr:spPr>
        <a:xfrm>
          <a:off x="15481300" y="13340207"/>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169054</xdr:rowOff>
    </xdr:from>
    <xdr:ext cx="378565" cy="259045"/>
    <xdr:sp macro="" textlink="">
      <xdr:nvSpPr>
        <xdr:cNvPr id="636" name="災害復旧費平均値テキスト"/>
        <xdr:cNvSpPr txBox="1"/>
      </xdr:nvSpPr>
      <xdr:spPr>
        <a:xfrm>
          <a:off x="16370300" y="133707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19177</xdr:rowOff>
    </xdr:from>
    <xdr:to>
      <xdr:col>23</xdr:col>
      <xdr:colOff>568325</xdr:colOff>
      <xdr:row>78</xdr:row>
      <xdr:rowOff>120777</xdr:rowOff>
    </xdr:to>
    <xdr:sp macro="" textlink="">
      <xdr:nvSpPr>
        <xdr:cNvPr id="637" name="フローチャート : 判断 636"/>
        <xdr:cNvSpPr/>
      </xdr:nvSpPr>
      <xdr:spPr>
        <a:xfrm>
          <a:off x="162687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84837</xdr:rowOff>
    </xdr:from>
    <xdr:to>
      <xdr:col>22</xdr:col>
      <xdr:colOff>365125</xdr:colOff>
      <xdr:row>77</xdr:row>
      <xdr:rowOff>138557</xdr:rowOff>
    </xdr:to>
    <xdr:cxnSp macro="">
      <xdr:nvCxnSpPr>
        <xdr:cNvPr id="638" name="直線コネクタ 637"/>
        <xdr:cNvCxnSpPr/>
      </xdr:nvCxnSpPr>
      <xdr:spPr>
        <a:xfrm>
          <a:off x="14592300" y="13286487"/>
          <a:ext cx="8890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14833</xdr:rowOff>
    </xdr:from>
    <xdr:to>
      <xdr:col>22</xdr:col>
      <xdr:colOff>415925</xdr:colOff>
      <xdr:row>78</xdr:row>
      <xdr:rowOff>116433</xdr:rowOff>
    </xdr:to>
    <xdr:sp macro="" textlink="">
      <xdr:nvSpPr>
        <xdr:cNvPr id="639" name="フローチャート : 判断 638"/>
        <xdr:cNvSpPr/>
      </xdr:nvSpPr>
      <xdr:spPr>
        <a:xfrm>
          <a:off x="15430500" y="1338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107560</xdr:rowOff>
    </xdr:from>
    <xdr:ext cx="378565" cy="259045"/>
    <xdr:sp macro="" textlink="">
      <xdr:nvSpPr>
        <xdr:cNvPr id="640" name="テキスト ボックス 639"/>
        <xdr:cNvSpPr txBox="1"/>
      </xdr:nvSpPr>
      <xdr:spPr>
        <a:xfrm>
          <a:off x="15292017" y="1348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10770</xdr:rowOff>
    </xdr:from>
    <xdr:to>
      <xdr:col>21</xdr:col>
      <xdr:colOff>161925</xdr:colOff>
      <xdr:row>77</xdr:row>
      <xdr:rowOff>84837</xdr:rowOff>
    </xdr:to>
    <xdr:cxnSp macro="">
      <xdr:nvCxnSpPr>
        <xdr:cNvPr id="641" name="直線コネクタ 640"/>
        <xdr:cNvCxnSpPr/>
      </xdr:nvCxnSpPr>
      <xdr:spPr>
        <a:xfrm>
          <a:off x="13703300" y="12355170"/>
          <a:ext cx="889000" cy="9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161137</xdr:rowOff>
    </xdr:from>
    <xdr:to>
      <xdr:col>21</xdr:col>
      <xdr:colOff>212725</xdr:colOff>
      <xdr:row>78</xdr:row>
      <xdr:rowOff>91287</xdr:rowOff>
    </xdr:to>
    <xdr:sp macro="" textlink="">
      <xdr:nvSpPr>
        <xdr:cNvPr id="642" name="フローチャート : 判断 641"/>
        <xdr:cNvSpPr/>
      </xdr:nvSpPr>
      <xdr:spPr>
        <a:xfrm>
          <a:off x="14541500" y="133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82414</xdr:rowOff>
    </xdr:from>
    <xdr:ext cx="378565" cy="259045"/>
    <xdr:sp macro="" textlink="">
      <xdr:nvSpPr>
        <xdr:cNvPr id="643" name="テキスト ボックス 642"/>
        <xdr:cNvSpPr txBox="1"/>
      </xdr:nvSpPr>
      <xdr:spPr>
        <a:xfrm>
          <a:off x="14403017" y="13455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10770</xdr:rowOff>
    </xdr:from>
    <xdr:to>
      <xdr:col>19</xdr:col>
      <xdr:colOff>644525</xdr:colOff>
      <xdr:row>77</xdr:row>
      <xdr:rowOff>5741</xdr:rowOff>
    </xdr:to>
    <xdr:cxnSp macro="">
      <xdr:nvCxnSpPr>
        <xdr:cNvPr id="644" name="直線コネクタ 643"/>
        <xdr:cNvCxnSpPr/>
      </xdr:nvCxnSpPr>
      <xdr:spPr>
        <a:xfrm flipV="1">
          <a:off x="12814300" y="12355170"/>
          <a:ext cx="889000" cy="85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37464</xdr:rowOff>
    </xdr:from>
    <xdr:to>
      <xdr:col>20</xdr:col>
      <xdr:colOff>9525</xdr:colOff>
      <xdr:row>77</xdr:row>
      <xdr:rowOff>139064</xdr:rowOff>
    </xdr:to>
    <xdr:sp macro="" textlink="">
      <xdr:nvSpPr>
        <xdr:cNvPr id="645" name="フローチャート : 判断 644"/>
        <xdr:cNvSpPr/>
      </xdr:nvSpPr>
      <xdr:spPr>
        <a:xfrm>
          <a:off x="13652500" y="132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130191</xdr:rowOff>
    </xdr:from>
    <xdr:ext cx="378565" cy="259045"/>
    <xdr:sp macro="" textlink="">
      <xdr:nvSpPr>
        <xdr:cNvPr id="646" name="テキスト ボックス 645"/>
        <xdr:cNvSpPr txBox="1"/>
      </xdr:nvSpPr>
      <xdr:spPr>
        <a:xfrm>
          <a:off x="13514017" y="13331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29693</xdr:rowOff>
    </xdr:from>
    <xdr:to>
      <xdr:col>18</xdr:col>
      <xdr:colOff>492125</xdr:colOff>
      <xdr:row>77</xdr:row>
      <xdr:rowOff>131293</xdr:rowOff>
    </xdr:to>
    <xdr:sp macro="" textlink="">
      <xdr:nvSpPr>
        <xdr:cNvPr id="647" name="フローチャート : 判断 646"/>
        <xdr:cNvSpPr/>
      </xdr:nvSpPr>
      <xdr:spPr>
        <a:xfrm>
          <a:off x="12763500" y="132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122420</xdr:rowOff>
    </xdr:from>
    <xdr:ext cx="469744" cy="259045"/>
    <xdr:sp macro="" textlink="">
      <xdr:nvSpPr>
        <xdr:cNvPr id="648" name="テキスト ボックス 647"/>
        <xdr:cNvSpPr txBox="1"/>
      </xdr:nvSpPr>
      <xdr:spPr>
        <a:xfrm>
          <a:off x="12579427" y="1332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102615</xdr:rowOff>
    </xdr:from>
    <xdr:to>
      <xdr:col>23</xdr:col>
      <xdr:colOff>568325</xdr:colOff>
      <xdr:row>78</xdr:row>
      <xdr:rowOff>32765</xdr:rowOff>
    </xdr:to>
    <xdr:sp macro="" textlink="">
      <xdr:nvSpPr>
        <xdr:cNvPr id="654" name="円/楕円 653"/>
        <xdr:cNvSpPr/>
      </xdr:nvSpPr>
      <xdr:spPr>
        <a:xfrm>
          <a:off x="16268700" y="133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125492</xdr:rowOff>
    </xdr:from>
    <xdr:ext cx="378565" cy="259045"/>
    <xdr:sp macro="" textlink="">
      <xdr:nvSpPr>
        <xdr:cNvPr id="655" name="災害復旧費該当値テキスト"/>
        <xdr:cNvSpPr txBox="1"/>
      </xdr:nvSpPr>
      <xdr:spPr>
        <a:xfrm>
          <a:off x="16370300" y="13155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87757</xdr:rowOff>
    </xdr:from>
    <xdr:to>
      <xdr:col>22</xdr:col>
      <xdr:colOff>415925</xdr:colOff>
      <xdr:row>78</xdr:row>
      <xdr:rowOff>17907</xdr:rowOff>
    </xdr:to>
    <xdr:sp macro="" textlink="">
      <xdr:nvSpPr>
        <xdr:cNvPr id="656" name="円/楕円 655"/>
        <xdr:cNvSpPr/>
      </xdr:nvSpPr>
      <xdr:spPr>
        <a:xfrm>
          <a:off x="15430500" y="132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34434</xdr:rowOff>
    </xdr:from>
    <xdr:ext cx="378565" cy="259045"/>
    <xdr:sp macro="" textlink="">
      <xdr:nvSpPr>
        <xdr:cNvPr id="657" name="テキスト ボックス 656"/>
        <xdr:cNvSpPr txBox="1"/>
      </xdr:nvSpPr>
      <xdr:spPr>
        <a:xfrm>
          <a:off x="15292017" y="13064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34037</xdr:rowOff>
    </xdr:from>
    <xdr:to>
      <xdr:col>21</xdr:col>
      <xdr:colOff>212725</xdr:colOff>
      <xdr:row>77</xdr:row>
      <xdr:rowOff>135637</xdr:rowOff>
    </xdr:to>
    <xdr:sp macro="" textlink="">
      <xdr:nvSpPr>
        <xdr:cNvPr id="658" name="円/楕円 657"/>
        <xdr:cNvSpPr/>
      </xdr:nvSpPr>
      <xdr:spPr>
        <a:xfrm>
          <a:off x="14541500" y="132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75</xdr:row>
      <xdr:rowOff>152164</xdr:rowOff>
    </xdr:from>
    <xdr:ext cx="378565" cy="259045"/>
    <xdr:sp macro="" textlink="">
      <xdr:nvSpPr>
        <xdr:cNvPr id="659" name="テキスト ボックス 658"/>
        <xdr:cNvSpPr txBox="1"/>
      </xdr:nvSpPr>
      <xdr:spPr>
        <a:xfrm>
          <a:off x="14403017" y="13010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131420</xdr:rowOff>
    </xdr:from>
    <xdr:to>
      <xdr:col>20</xdr:col>
      <xdr:colOff>9525</xdr:colOff>
      <xdr:row>72</xdr:row>
      <xdr:rowOff>61570</xdr:rowOff>
    </xdr:to>
    <xdr:sp macro="" textlink="">
      <xdr:nvSpPr>
        <xdr:cNvPr id="660" name="円/楕円 659"/>
        <xdr:cNvSpPr/>
      </xdr:nvSpPr>
      <xdr:spPr>
        <a:xfrm>
          <a:off x="13652500" y="1230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70</xdr:row>
      <xdr:rowOff>78097</xdr:rowOff>
    </xdr:from>
    <xdr:ext cx="469744" cy="259045"/>
    <xdr:sp macro="" textlink="">
      <xdr:nvSpPr>
        <xdr:cNvPr id="661" name="テキスト ボックス 660"/>
        <xdr:cNvSpPr txBox="1"/>
      </xdr:nvSpPr>
      <xdr:spPr>
        <a:xfrm>
          <a:off x="13468427" y="1207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126391</xdr:rowOff>
    </xdr:from>
    <xdr:to>
      <xdr:col>18</xdr:col>
      <xdr:colOff>492125</xdr:colOff>
      <xdr:row>77</xdr:row>
      <xdr:rowOff>56541</xdr:rowOff>
    </xdr:to>
    <xdr:sp macro="" textlink="">
      <xdr:nvSpPr>
        <xdr:cNvPr id="662" name="円/楕円 661"/>
        <xdr:cNvSpPr/>
      </xdr:nvSpPr>
      <xdr:spPr>
        <a:xfrm>
          <a:off x="12763500" y="131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73068</xdr:rowOff>
    </xdr:from>
    <xdr:ext cx="469744" cy="259045"/>
    <xdr:sp macro="" textlink="">
      <xdr:nvSpPr>
        <xdr:cNvPr id="663" name="テキスト ボックス 662"/>
        <xdr:cNvSpPr txBox="1"/>
      </xdr:nvSpPr>
      <xdr:spPr>
        <a:xfrm>
          <a:off x="12579427" y="1293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87" name="直線コネクタ 686"/>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88"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89" name="直線コネクタ 688"/>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0"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1" name="直線コネクタ 690"/>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51936</xdr:rowOff>
    </xdr:from>
    <xdr:to>
      <xdr:col>23</xdr:col>
      <xdr:colOff>517525</xdr:colOff>
      <xdr:row>93</xdr:row>
      <xdr:rowOff>20143</xdr:rowOff>
    </xdr:to>
    <xdr:cxnSp macro="">
      <xdr:nvCxnSpPr>
        <xdr:cNvPr id="692" name="直線コネクタ 691"/>
        <xdr:cNvCxnSpPr/>
      </xdr:nvCxnSpPr>
      <xdr:spPr>
        <a:xfrm>
          <a:off x="15481300" y="15825336"/>
          <a:ext cx="838200" cy="13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18959</xdr:rowOff>
    </xdr:from>
    <xdr:ext cx="534377" cy="259045"/>
    <xdr:sp macro="" textlink="">
      <xdr:nvSpPr>
        <xdr:cNvPr id="693" name="公債費平均値テキスト"/>
        <xdr:cNvSpPr txBox="1"/>
      </xdr:nvSpPr>
      <xdr:spPr>
        <a:xfrm>
          <a:off x="16370300" y="1630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4" name="フローチャート : 判断 693"/>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51936</xdr:rowOff>
    </xdr:from>
    <xdr:to>
      <xdr:col>22</xdr:col>
      <xdr:colOff>365125</xdr:colOff>
      <xdr:row>92</xdr:row>
      <xdr:rowOff>87161</xdr:rowOff>
    </xdr:to>
    <xdr:cxnSp macro="">
      <xdr:nvCxnSpPr>
        <xdr:cNvPr id="695" name="直線コネクタ 694"/>
        <xdr:cNvCxnSpPr/>
      </xdr:nvCxnSpPr>
      <xdr:spPr>
        <a:xfrm flipV="1">
          <a:off x="14592300" y="15825336"/>
          <a:ext cx="889000" cy="3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696" name="フローチャート : 判断 695"/>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98511</xdr:rowOff>
    </xdr:from>
    <xdr:ext cx="534377" cy="259045"/>
    <xdr:sp macro="" textlink="">
      <xdr:nvSpPr>
        <xdr:cNvPr id="697" name="テキスト ボックス 696"/>
        <xdr:cNvSpPr txBox="1"/>
      </xdr:nvSpPr>
      <xdr:spPr>
        <a:xfrm>
          <a:off x="15214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30753</xdr:rowOff>
    </xdr:from>
    <xdr:to>
      <xdr:col>21</xdr:col>
      <xdr:colOff>161925</xdr:colOff>
      <xdr:row>92</xdr:row>
      <xdr:rowOff>87161</xdr:rowOff>
    </xdr:to>
    <xdr:cxnSp macro="">
      <xdr:nvCxnSpPr>
        <xdr:cNvPr id="698" name="直線コネクタ 697"/>
        <xdr:cNvCxnSpPr/>
      </xdr:nvCxnSpPr>
      <xdr:spPr>
        <a:xfrm>
          <a:off x="13703300" y="15804153"/>
          <a:ext cx="889000" cy="5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699" name="フローチャート : 判断 698"/>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100035</xdr:rowOff>
    </xdr:from>
    <xdr:ext cx="534377" cy="259045"/>
    <xdr:sp macro="" textlink="">
      <xdr:nvSpPr>
        <xdr:cNvPr id="700" name="テキスト ボックス 699"/>
        <xdr:cNvSpPr txBox="1"/>
      </xdr:nvSpPr>
      <xdr:spPr>
        <a:xfrm>
          <a:off x="14325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30753</xdr:rowOff>
    </xdr:from>
    <xdr:to>
      <xdr:col>19</xdr:col>
      <xdr:colOff>644525</xdr:colOff>
      <xdr:row>92</xdr:row>
      <xdr:rowOff>58223</xdr:rowOff>
    </xdr:to>
    <xdr:cxnSp macro="">
      <xdr:nvCxnSpPr>
        <xdr:cNvPr id="701" name="直線コネクタ 700"/>
        <xdr:cNvCxnSpPr/>
      </xdr:nvCxnSpPr>
      <xdr:spPr>
        <a:xfrm flipV="1">
          <a:off x="12814300" y="15804153"/>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2" name="フローチャート : 判断 701"/>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104608</xdr:rowOff>
    </xdr:from>
    <xdr:ext cx="534377" cy="259045"/>
    <xdr:sp macro="" textlink="">
      <xdr:nvSpPr>
        <xdr:cNvPr id="703" name="テキスト ボックス 702"/>
        <xdr:cNvSpPr txBox="1"/>
      </xdr:nvSpPr>
      <xdr:spPr>
        <a:xfrm>
          <a:off x="13436111" y="163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4" name="フローチャート : 判断 703"/>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104855</xdr:rowOff>
    </xdr:from>
    <xdr:ext cx="534377" cy="259045"/>
    <xdr:sp macro="" textlink="">
      <xdr:nvSpPr>
        <xdr:cNvPr id="705" name="テキスト ボックス 704"/>
        <xdr:cNvSpPr txBox="1"/>
      </xdr:nvSpPr>
      <xdr:spPr>
        <a:xfrm>
          <a:off x="12547111" y="163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140793</xdr:rowOff>
    </xdr:from>
    <xdr:to>
      <xdr:col>23</xdr:col>
      <xdr:colOff>568325</xdr:colOff>
      <xdr:row>93</xdr:row>
      <xdr:rowOff>70943</xdr:rowOff>
    </xdr:to>
    <xdr:sp macro="" textlink="">
      <xdr:nvSpPr>
        <xdr:cNvPr id="711" name="円/楕円 710"/>
        <xdr:cNvSpPr/>
      </xdr:nvSpPr>
      <xdr:spPr>
        <a:xfrm>
          <a:off x="16268700" y="1591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163670</xdr:rowOff>
    </xdr:from>
    <xdr:ext cx="534377" cy="259045"/>
    <xdr:sp macro="" textlink="">
      <xdr:nvSpPr>
        <xdr:cNvPr id="712" name="公債費該当値テキスト"/>
        <xdr:cNvSpPr txBox="1"/>
      </xdr:nvSpPr>
      <xdr:spPr>
        <a:xfrm>
          <a:off x="16370300" y="1576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55,276</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1136</xdr:rowOff>
    </xdr:from>
    <xdr:to>
      <xdr:col>22</xdr:col>
      <xdr:colOff>415925</xdr:colOff>
      <xdr:row>92</xdr:row>
      <xdr:rowOff>102736</xdr:rowOff>
    </xdr:to>
    <xdr:sp macro="" textlink="">
      <xdr:nvSpPr>
        <xdr:cNvPr id="713" name="円/楕円 712"/>
        <xdr:cNvSpPr/>
      </xdr:nvSpPr>
      <xdr:spPr>
        <a:xfrm>
          <a:off x="15430500" y="1577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119263</xdr:rowOff>
    </xdr:from>
    <xdr:ext cx="534377" cy="259045"/>
    <xdr:sp macro="" textlink="">
      <xdr:nvSpPr>
        <xdr:cNvPr id="714" name="テキスト ボックス 713"/>
        <xdr:cNvSpPr txBox="1"/>
      </xdr:nvSpPr>
      <xdr:spPr>
        <a:xfrm>
          <a:off x="15214111" y="155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62,607</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36361</xdr:rowOff>
    </xdr:from>
    <xdr:to>
      <xdr:col>21</xdr:col>
      <xdr:colOff>212725</xdr:colOff>
      <xdr:row>92</xdr:row>
      <xdr:rowOff>137961</xdr:rowOff>
    </xdr:to>
    <xdr:sp macro="" textlink="">
      <xdr:nvSpPr>
        <xdr:cNvPr id="715" name="円/楕円 714"/>
        <xdr:cNvSpPr/>
      </xdr:nvSpPr>
      <xdr:spPr>
        <a:xfrm>
          <a:off x="14541500" y="158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154488</xdr:rowOff>
    </xdr:from>
    <xdr:ext cx="534377" cy="259045"/>
    <xdr:sp macro="" textlink="">
      <xdr:nvSpPr>
        <xdr:cNvPr id="716" name="テキスト ボックス 715"/>
        <xdr:cNvSpPr txBox="1"/>
      </xdr:nvSpPr>
      <xdr:spPr>
        <a:xfrm>
          <a:off x="14325111" y="1558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60,758</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151403</xdr:rowOff>
    </xdr:from>
    <xdr:to>
      <xdr:col>20</xdr:col>
      <xdr:colOff>9525</xdr:colOff>
      <xdr:row>92</xdr:row>
      <xdr:rowOff>81553</xdr:rowOff>
    </xdr:to>
    <xdr:sp macro="" textlink="">
      <xdr:nvSpPr>
        <xdr:cNvPr id="717" name="円/楕円 716"/>
        <xdr:cNvSpPr/>
      </xdr:nvSpPr>
      <xdr:spPr>
        <a:xfrm>
          <a:off x="13652500" y="157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98080</xdr:rowOff>
    </xdr:from>
    <xdr:ext cx="534377" cy="259045"/>
    <xdr:sp macro="" textlink="">
      <xdr:nvSpPr>
        <xdr:cNvPr id="718" name="テキスト ボックス 717"/>
        <xdr:cNvSpPr txBox="1"/>
      </xdr:nvSpPr>
      <xdr:spPr>
        <a:xfrm>
          <a:off x="13436111" y="1552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63,719</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7423</xdr:rowOff>
    </xdr:from>
    <xdr:to>
      <xdr:col>18</xdr:col>
      <xdr:colOff>492125</xdr:colOff>
      <xdr:row>92</xdr:row>
      <xdr:rowOff>109023</xdr:rowOff>
    </xdr:to>
    <xdr:sp macro="" textlink="">
      <xdr:nvSpPr>
        <xdr:cNvPr id="719" name="円/楕円 718"/>
        <xdr:cNvSpPr/>
      </xdr:nvSpPr>
      <xdr:spPr>
        <a:xfrm>
          <a:off x="12763500" y="1578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125550</xdr:rowOff>
    </xdr:from>
    <xdr:ext cx="534377" cy="259045"/>
    <xdr:sp macro="" textlink="">
      <xdr:nvSpPr>
        <xdr:cNvPr id="720" name="テキスト ボックス 719"/>
        <xdr:cNvSpPr txBox="1"/>
      </xdr:nvSpPr>
      <xdr:spPr>
        <a:xfrm>
          <a:off x="12547111" y="1555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123317</xdr:rowOff>
    </xdr:from>
    <xdr:to>
      <xdr:col>32</xdr:col>
      <xdr:colOff>186689</xdr:colOff>
      <xdr:row>39</xdr:row>
      <xdr:rowOff>44450</xdr:rowOff>
    </xdr:to>
    <xdr:cxnSp macro="">
      <xdr:nvCxnSpPr>
        <xdr:cNvPr id="744" name="直線コネクタ 743"/>
        <xdr:cNvCxnSpPr/>
      </xdr:nvCxnSpPr>
      <xdr:spPr>
        <a:xfrm flipV="1">
          <a:off x="22159595" y="5095367"/>
          <a:ext cx="1269" cy="163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69994</xdr:rowOff>
    </xdr:from>
    <xdr:ext cx="469744" cy="259045"/>
    <xdr:sp macro="" textlink="">
      <xdr:nvSpPr>
        <xdr:cNvPr id="747" name="諸支出金最大値テキスト"/>
        <xdr:cNvSpPr txBox="1"/>
      </xdr:nvSpPr>
      <xdr:spPr>
        <a:xfrm>
          <a:off x="22212300"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29</xdr:row>
      <xdr:rowOff>123317</xdr:rowOff>
    </xdr:from>
    <xdr:to>
      <xdr:col>32</xdr:col>
      <xdr:colOff>276225</xdr:colOff>
      <xdr:row>29</xdr:row>
      <xdr:rowOff>123317</xdr:rowOff>
    </xdr:to>
    <xdr:cxnSp macro="">
      <xdr:nvCxnSpPr>
        <xdr:cNvPr id="748" name="直線コネクタ 747"/>
        <xdr:cNvCxnSpPr/>
      </xdr:nvCxnSpPr>
      <xdr:spPr>
        <a:xfrm>
          <a:off x="22072600" y="509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83964</xdr:rowOff>
    </xdr:from>
    <xdr:ext cx="378565" cy="259045"/>
    <xdr:sp macro="" textlink="">
      <xdr:nvSpPr>
        <xdr:cNvPr id="750" name="諸支出金平均値テキスト"/>
        <xdr:cNvSpPr txBox="1"/>
      </xdr:nvSpPr>
      <xdr:spPr>
        <a:xfrm>
          <a:off x="22212300" y="6427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61087</xdr:rowOff>
    </xdr:from>
    <xdr:to>
      <xdr:col>32</xdr:col>
      <xdr:colOff>238125</xdr:colOff>
      <xdr:row>38</xdr:row>
      <xdr:rowOff>162687</xdr:rowOff>
    </xdr:to>
    <xdr:sp macro="" textlink="">
      <xdr:nvSpPr>
        <xdr:cNvPr id="751" name="フローチャート : 判断 750"/>
        <xdr:cNvSpPr/>
      </xdr:nvSpPr>
      <xdr:spPr>
        <a:xfrm>
          <a:off x="221107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26797</xdr:rowOff>
    </xdr:from>
    <xdr:to>
      <xdr:col>31</xdr:col>
      <xdr:colOff>85725</xdr:colOff>
      <xdr:row>38</xdr:row>
      <xdr:rowOff>128397</xdr:rowOff>
    </xdr:to>
    <xdr:sp macro="" textlink="">
      <xdr:nvSpPr>
        <xdr:cNvPr id="753" name="フローチャート : 判断 752"/>
        <xdr:cNvSpPr/>
      </xdr:nvSpPr>
      <xdr:spPr>
        <a:xfrm>
          <a:off x="21272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144924</xdr:rowOff>
    </xdr:from>
    <xdr:ext cx="378565" cy="259045"/>
    <xdr:sp macro="" textlink="">
      <xdr:nvSpPr>
        <xdr:cNvPr id="754" name="テキスト ボックス 753"/>
        <xdr:cNvSpPr txBox="1"/>
      </xdr:nvSpPr>
      <xdr:spPr>
        <a:xfrm>
          <a:off x="21134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154051</xdr:rowOff>
    </xdr:from>
    <xdr:to>
      <xdr:col>29</xdr:col>
      <xdr:colOff>568325</xdr:colOff>
      <xdr:row>38</xdr:row>
      <xdr:rowOff>84201</xdr:rowOff>
    </xdr:to>
    <xdr:sp macro="" textlink="">
      <xdr:nvSpPr>
        <xdr:cNvPr id="756" name="フローチャート : 判断 755"/>
        <xdr:cNvSpPr/>
      </xdr:nvSpPr>
      <xdr:spPr>
        <a:xfrm>
          <a:off x="20383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100728</xdr:rowOff>
    </xdr:from>
    <xdr:ext cx="378565" cy="259045"/>
    <xdr:sp macro="" textlink="">
      <xdr:nvSpPr>
        <xdr:cNvPr id="757" name="テキスト ボックス 756"/>
        <xdr:cNvSpPr txBox="1"/>
      </xdr:nvSpPr>
      <xdr:spPr>
        <a:xfrm>
          <a:off x="20245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107569</xdr:rowOff>
    </xdr:from>
    <xdr:to>
      <xdr:col>28</xdr:col>
      <xdr:colOff>365125</xdr:colOff>
      <xdr:row>38</xdr:row>
      <xdr:rowOff>37719</xdr:rowOff>
    </xdr:to>
    <xdr:sp macro="" textlink="">
      <xdr:nvSpPr>
        <xdr:cNvPr id="759" name="フローチャート : 判断 758"/>
        <xdr:cNvSpPr/>
      </xdr:nvSpPr>
      <xdr:spPr>
        <a:xfrm>
          <a:off x="194945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54246</xdr:rowOff>
    </xdr:from>
    <xdr:ext cx="378565" cy="259045"/>
    <xdr:sp macro="" textlink="">
      <xdr:nvSpPr>
        <xdr:cNvPr id="760" name="テキスト ボックス 759"/>
        <xdr:cNvSpPr txBox="1"/>
      </xdr:nvSpPr>
      <xdr:spPr>
        <a:xfrm>
          <a:off x="19356017" y="622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10414</xdr:rowOff>
    </xdr:from>
    <xdr:to>
      <xdr:col>27</xdr:col>
      <xdr:colOff>161925</xdr:colOff>
      <xdr:row>37</xdr:row>
      <xdr:rowOff>112014</xdr:rowOff>
    </xdr:to>
    <xdr:sp macro="" textlink="">
      <xdr:nvSpPr>
        <xdr:cNvPr id="761" name="フローチャート : 判断 760"/>
        <xdr:cNvSpPr/>
      </xdr:nvSpPr>
      <xdr:spPr>
        <a:xfrm>
          <a:off x="18605500" y="63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128541</xdr:rowOff>
    </xdr:from>
    <xdr:ext cx="378565" cy="259045"/>
    <xdr:sp macro="" textlink="">
      <xdr:nvSpPr>
        <xdr:cNvPr id="762" name="テキスト ボックス 761"/>
        <xdr:cNvSpPr txBox="1"/>
      </xdr:nvSpPr>
      <xdr:spPr>
        <a:xfrm>
          <a:off x="18467017" y="6129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商工費は、住民一人当たり</a:t>
          </a:r>
          <a:r>
            <a:rPr kumimoji="1" lang="en-US" altLang="ja-JP" sz="1300">
              <a:latin typeface="ＭＳ Ｐゴシック"/>
            </a:rPr>
            <a:t>60,886</a:t>
          </a:r>
          <a:r>
            <a:rPr kumimoji="1" lang="ja-JP" altLang="en-US" sz="1300">
              <a:latin typeface="ＭＳ Ｐゴシック"/>
            </a:rPr>
            <a:t>円となっており、類似団体平均に比べ高止まりしています。</a:t>
          </a:r>
          <a:r>
            <a:rPr kumimoji="1" lang="en-US" altLang="ja-JP" sz="1300">
              <a:latin typeface="ＭＳ Ｐゴシック"/>
            </a:rPr>
            <a:t>23</a:t>
          </a:r>
          <a:r>
            <a:rPr kumimoji="1" lang="ja-JP" altLang="en-US" sz="1300">
              <a:latin typeface="ＭＳ Ｐゴシック"/>
            </a:rPr>
            <a:t>年度から実施している工業団地の整備事業により、普通建設事業費が増加していることや近年企業誘致が好調であることから企業立地促進補助金が増加していること、さらに、中小企業の経営の安定化を目的とした制度融資資金が増加し続けてたことが主な要因です。</a:t>
          </a:r>
          <a:endParaRPr kumimoji="1" lang="en-US" altLang="ja-JP" sz="1300">
            <a:latin typeface="ＭＳ Ｐゴシック"/>
          </a:endParaRPr>
        </a:p>
        <a:p>
          <a:r>
            <a:rPr kumimoji="1" lang="ja-JP" altLang="en-US" sz="1300">
              <a:latin typeface="ＭＳ Ｐゴシック"/>
            </a:rPr>
            <a:t>また、農林水産費についても、住民一人当たり</a:t>
          </a:r>
          <a:r>
            <a:rPr kumimoji="1" lang="en-US" altLang="ja-JP" sz="1300">
              <a:latin typeface="ＭＳ Ｐゴシック"/>
            </a:rPr>
            <a:t>21,843</a:t>
          </a:r>
          <a:r>
            <a:rPr kumimoji="1" lang="ja-JP" altLang="en-US" sz="1300">
              <a:latin typeface="ＭＳ Ｐゴシック"/>
            </a:rPr>
            <a:t>円となっており、類似団体と比較して一人当たりコストが高い状況となっています。</a:t>
          </a:r>
          <a:r>
            <a:rPr kumimoji="1" lang="en-US" altLang="ja-JP" sz="1300">
              <a:latin typeface="ＭＳ Ｐゴシック"/>
            </a:rPr>
            <a:t>26</a:t>
          </a:r>
          <a:r>
            <a:rPr kumimoji="1" lang="ja-JP" altLang="en-US" sz="1300">
              <a:latin typeface="ＭＳ Ｐゴシック"/>
            </a:rPr>
            <a:t>年度から整備を進めていた射撃場整備事業費の増加や多面的機能支払交付金が２７年度から法律に基づく制度になったことにより、国や県の交付金が市を通して交付されることになったため増加したことが主な要因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財政調整基金については、</a:t>
          </a:r>
          <a:r>
            <a:rPr lang="ja-JP" altLang="ja-JP" sz="1100">
              <a:solidFill>
                <a:schemeClr val="dk1"/>
              </a:solidFill>
              <a:effectLst/>
              <a:latin typeface="+mn-lt"/>
              <a:ea typeface="+mn-ea"/>
              <a:cs typeface="+mn-cs"/>
            </a:rPr>
            <a:t>将来に備えて約</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積み立てたことにより増加し、標準財政規模比は６．３５％となっています。</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行財政改革を着実に進めていることから、</a:t>
          </a:r>
          <a:r>
            <a:rPr lang="ja-JP" altLang="ja-JP" sz="1100" b="0" i="0" baseline="0">
              <a:solidFill>
                <a:schemeClr val="dk1"/>
              </a:solidFill>
              <a:effectLst/>
              <a:latin typeface="+mn-lt"/>
              <a:ea typeface="+mn-ea"/>
              <a:cs typeface="+mn-cs"/>
            </a:rPr>
            <a:t>実質収支、実質単年度収支ともに、黒字で推移しています。　今後とも歳入歳出のバランスを重視し、適正な財政運営を目指していきます。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国民健康保険費特別会計については、平成２１年度において、医療費の大幅増、経済情勢・雇用状況の悪化に伴う保険料収入の伸び悩みにより、歳入不足を生じました。平成２２・２３年度については、保険料率の</a:t>
          </a:r>
          <a:r>
            <a:rPr lang="ja-JP" altLang="en-US" sz="1100" b="0" i="0" baseline="0">
              <a:solidFill>
                <a:sysClr val="windowText" lastClr="000000"/>
              </a:solidFill>
              <a:effectLst/>
              <a:latin typeface="+mn-lt"/>
              <a:ea typeface="+mn-ea"/>
              <a:cs typeface="+mn-cs"/>
            </a:rPr>
            <a:t>引き上げ</a:t>
          </a:r>
          <a:r>
            <a:rPr lang="ja-JP" altLang="ja-JP" sz="1100" b="0" i="0" baseline="0">
              <a:solidFill>
                <a:sysClr val="windowText" lastClr="000000"/>
              </a:solidFill>
              <a:effectLst/>
              <a:latin typeface="+mn-lt"/>
              <a:ea typeface="+mn-ea"/>
              <a:cs typeface="+mn-cs"/>
            </a:rPr>
            <a:t>改定を行いましたが、</a:t>
          </a:r>
          <a:r>
            <a:rPr lang="ja-JP" altLang="en-US" sz="1100" b="0" i="0" baseline="0">
              <a:solidFill>
                <a:sysClr val="windowText" lastClr="000000"/>
              </a:solidFill>
              <a:effectLst/>
              <a:latin typeface="+mn-lt"/>
              <a:ea typeface="+mn-ea"/>
              <a:cs typeface="+mn-cs"/>
            </a:rPr>
            <a:t>継続して取り組んでいる</a:t>
          </a:r>
          <a:r>
            <a:rPr lang="ja-JP" altLang="ja-JP" sz="1100" b="0" i="0" baseline="0">
              <a:solidFill>
                <a:sysClr val="windowText" lastClr="000000"/>
              </a:solidFill>
              <a:effectLst/>
              <a:latin typeface="+mn-lt"/>
              <a:ea typeface="+mn-ea"/>
              <a:cs typeface="+mn-cs"/>
            </a:rPr>
            <a:t>徴収体制の強化、医療費適正化事業の推進等</a:t>
          </a:r>
          <a:r>
            <a:rPr lang="ja-JP" altLang="en-US" sz="1100" b="0" i="0" baseline="0">
              <a:solidFill>
                <a:sysClr val="windowText" lastClr="000000"/>
              </a:solidFill>
              <a:effectLst/>
              <a:latin typeface="+mn-lt"/>
              <a:ea typeface="+mn-ea"/>
              <a:cs typeface="+mn-cs"/>
            </a:rPr>
            <a:t>により経営が改善し、２７年度は</a:t>
          </a:r>
          <a:r>
            <a:rPr lang="ja-JP" altLang="ja-JP" sz="1100" b="0" i="0" baseline="0">
              <a:solidFill>
                <a:sysClr val="windowText" lastClr="000000"/>
              </a:solidFill>
              <a:effectLst/>
              <a:latin typeface="+mn-lt"/>
              <a:ea typeface="+mn-ea"/>
              <a:cs typeface="+mn-cs"/>
            </a:rPr>
            <a:t>保険料率</a:t>
          </a:r>
          <a:r>
            <a:rPr lang="ja-JP" altLang="en-US" sz="1100" b="0" i="0" baseline="0">
              <a:solidFill>
                <a:sysClr val="windowText" lastClr="000000"/>
              </a:solidFill>
              <a:effectLst/>
              <a:latin typeface="+mn-lt"/>
              <a:ea typeface="+mn-ea"/>
              <a:cs typeface="+mn-cs"/>
            </a:rPr>
            <a:t>の引き下げ改定を行いました。</a:t>
          </a:r>
          <a:endParaRPr lang="ja-JP" altLang="ja-JP" sz="1400">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　上水道事業については、２８年度末の簡易水道事業統合に向けて、２３年度から委任を受けて簡易水道の施設整備に係る事務を行ってきました。</a:t>
          </a:r>
          <a:r>
            <a:rPr lang="en-US"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また、水道料金は</a:t>
          </a:r>
          <a:r>
            <a:rPr lang="ja-JP" altLang="ja-JP" sz="1100" b="0" i="0" baseline="0">
              <a:solidFill>
                <a:schemeClr val="dk1"/>
              </a:solidFill>
              <a:effectLst/>
              <a:latin typeface="+mn-lt"/>
              <a:ea typeface="+mn-ea"/>
              <a:cs typeface="+mn-cs"/>
            </a:rPr>
            <a:t>経営基盤の安定化を</a:t>
          </a:r>
          <a:r>
            <a:rPr lang="ja-JP" altLang="en-US" sz="1100" b="0" i="0" baseline="0">
              <a:solidFill>
                <a:schemeClr val="dk1"/>
              </a:solidFill>
              <a:effectLst/>
              <a:latin typeface="+mn-lt"/>
              <a:ea typeface="+mn-ea"/>
              <a:cs typeface="+mn-cs"/>
            </a:rPr>
            <a:t>図るために、</a:t>
          </a:r>
          <a:r>
            <a:rPr lang="ja-JP" altLang="en-US" sz="1100" b="0" i="0" baseline="0">
              <a:solidFill>
                <a:sysClr val="windowText" lastClr="000000"/>
              </a:solidFill>
              <a:effectLst/>
              <a:latin typeface="+mn-lt"/>
              <a:ea typeface="+mn-ea"/>
              <a:cs typeface="+mn-cs"/>
            </a:rPr>
            <a:t>市町村合併後１０年間にわたる段階的な調整により２７年度に統一しました。使用水量は減少傾向であり、水道事業の経営を取り巻く環境は厳しいものとなっていますが、引き続き、経営の改善に努めていきます。</a:t>
          </a:r>
          <a:endParaRPr lang="en-US" altLang="ja-JP" sz="1100" b="0" i="0" baseline="0">
            <a:solidFill>
              <a:sysClr val="windowText" lastClr="000000"/>
            </a:solidFill>
            <a:effectLst/>
            <a:latin typeface="+mn-lt"/>
            <a:ea typeface="+mn-ea"/>
            <a:cs typeface="+mn-cs"/>
          </a:endParaRPr>
        </a:p>
        <a:p>
          <a:pPr rtl="0"/>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下水道事業については、平成２４年度に地方公営企業法の財務規定等を適用するとともに、平成２６年度</a:t>
          </a:r>
          <a:r>
            <a:rPr lang="ja-JP" altLang="en-US" sz="1100" b="0" i="0" baseline="0">
              <a:solidFill>
                <a:sysClr val="windowText" lastClr="000000"/>
              </a:solidFill>
              <a:effectLst/>
              <a:latin typeface="+mn-lt"/>
              <a:ea typeface="+mn-ea"/>
              <a:cs typeface="+mn-cs"/>
            </a:rPr>
            <a:t>には</a:t>
          </a:r>
          <a:r>
            <a:rPr lang="ja-JP" altLang="ja-JP" sz="1100" b="0" i="0" baseline="0">
              <a:solidFill>
                <a:sysClr val="windowText" lastClr="000000"/>
              </a:solidFill>
              <a:effectLst/>
              <a:latin typeface="+mn-lt"/>
              <a:ea typeface="+mn-ea"/>
              <a:cs typeface="+mn-cs"/>
            </a:rPr>
            <a:t>新会計制度を適用し、さらなる経営状況及び財政状況の明確化</a:t>
          </a:r>
          <a:r>
            <a:rPr lang="ja-JP" altLang="en-US" sz="1100" b="0" i="0" baseline="0">
              <a:solidFill>
                <a:sysClr val="windowText" lastClr="000000"/>
              </a:solidFill>
              <a:effectLst/>
              <a:latin typeface="+mn-lt"/>
              <a:ea typeface="+mn-ea"/>
              <a:cs typeface="+mn-cs"/>
            </a:rPr>
            <a:t>を図ってきました</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今後、中長期的な視点立った経営戦略を早期に策定し、投資の合理化と財政の健全化の実現に向けて努めていきます。</a:t>
          </a:r>
          <a:endParaRPr lang="ja-JP" altLang="ja-JP" sz="1400">
            <a:solidFill>
              <a:sysClr val="windowText" lastClr="000000"/>
            </a:solidFill>
            <a:effectLst/>
          </a:endParaRPr>
        </a:p>
        <a:p>
          <a:pPr rtl="0"/>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一般会計においては、平成２７年度から普通交付税の合併算定替えが段階的に縮減されることより、一般財源の確保が厳しい状況となる見込みです。今後とも人件費と公債費の義務的経費の削減を図り、市全体として健全な財政運営に努めていきます。</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95800052</v>
      </c>
      <c r="BO4" s="379"/>
      <c r="BP4" s="379"/>
      <c r="BQ4" s="379"/>
      <c r="BR4" s="379"/>
      <c r="BS4" s="379"/>
      <c r="BT4" s="379"/>
      <c r="BU4" s="380"/>
      <c r="BV4" s="378">
        <v>93321639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3.3</v>
      </c>
      <c r="CU4" s="385"/>
      <c r="CV4" s="385"/>
      <c r="CW4" s="385"/>
      <c r="CX4" s="385"/>
      <c r="CY4" s="385"/>
      <c r="CZ4" s="385"/>
      <c r="DA4" s="386"/>
      <c r="DB4" s="384">
        <v>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93871524</v>
      </c>
      <c r="BO5" s="416"/>
      <c r="BP5" s="416"/>
      <c r="BQ5" s="416"/>
      <c r="BR5" s="416"/>
      <c r="BS5" s="416"/>
      <c r="BT5" s="416"/>
      <c r="BU5" s="417"/>
      <c r="BV5" s="415">
        <v>91331100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85</v>
      </c>
      <c r="CU5" s="413"/>
      <c r="CV5" s="413"/>
      <c r="CW5" s="413"/>
      <c r="CX5" s="413"/>
      <c r="CY5" s="413"/>
      <c r="CZ5" s="413"/>
      <c r="DA5" s="414"/>
      <c r="DB5" s="412">
        <v>86</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1928528</v>
      </c>
      <c r="BO6" s="416"/>
      <c r="BP6" s="416"/>
      <c r="BQ6" s="416"/>
      <c r="BR6" s="416"/>
      <c r="BS6" s="416"/>
      <c r="BT6" s="416"/>
      <c r="BU6" s="417"/>
      <c r="BV6" s="415">
        <v>1990539</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91.2</v>
      </c>
      <c r="CU6" s="453"/>
      <c r="CV6" s="453"/>
      <c r="CW6" s="453"/>
      <c r="CX6" s="453"/>
      <c r="CY6" s="453"/>
      <c r="CZ6" s="453"/>
      <c r="DA6" s="454"/>
      <c r="DB6" s="452">
        <v>92.3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205182</v>
      </c>
      <c r="BO7" s="416"/>
      <c r="BP7" s="416"/>
      <c r="BQ7" s="416"/>
      <c r="BR7" s="416"/>
      <c r="BS7" s="416"/>
      <c r="BT7" s="416"/>
      <c r="BU7" s="417"/>
      <c r="BV7" s="415">
        <v>444625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51763774</v>
      </c>
      <c r="CU7" s="416"/>
      <c r="CV7" s="416"/>
      <c r="CW7" s="416"/>
      <c r="CX7" s="416"/>
      <c r="CY7" s="416"/>
      <c r="CZ7" s="416"/>
      <c r="DA7" s="417"/>
      <c r="DB7" s="415">
        <v>51720403</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1723346</v>
      </c>
      <c r="BO8" s="416"/>
      <c r="BP8" s="416"/>
      <c r="BQ8" s="416"/>
      <c r="BR8" s="416"/>
      <c r="BS8" s="416"/>
      <c r="BT8" s="416"/>
      <c r="BU8" s="417"/>
      <c r="BV8" s="415">
        <v>1545914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0.51</v>
      </c>
      <c r="CU8" s="456"/>
      <c r="CV8" s="456"/>
      <c r="CW8" s="456"/>
      <c r="CX8" s="456"/>
      <c r="CY8" s="456"/>
      <c r="CZ8" s="456"/>
      <c r="DA8" s="457"/>
      <c r="DB8" s="455">
        <v>0.51</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193717</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177432</v>
      </c>
      <c r="BO9" s="416"/>
      <c r="BP9" s="416"/>
      <c r="BQ9" s="416"/>
      <c r="BR9" s="416"/>
      <c r="BS9" s="416"/>
      <c r="BT9" s="416"/>
      <c r="BU9" s="417"/>
      <c r="BV9" s="415">
        <v>-417580</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17.100000000000001</v>
      </c>
      <c r="CU9" s="413"/>
      <c r="CV9" s="413"/>
      <c r="CW9" s="413"/>
      <c r="CX9" s="413"/>
      <c r="CY9" s="413"/>
      <c r="CZ9" s="413"/>
      <c r="DA9" s="414"/>
      <c r="DB9" s="412">
        <v>19.600000000000001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197449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1307061</v>
      </c>
      <c r="BO10" s="416"/>
      <c r="BP10" s="416"/>
      <c r="BQ10" s="416"/>
      <c r="BR10" s="416"/>
      <c r="BS10" s="416"/>
      <c r="BT10" s="416"/>
      <c r="BU10" s="417"/>
      <c r="BV10" s="415">
        <v>200783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v>14715</v>
      </c>
      <c r="BO11" s="416"/>
      <c r="BP11" s="416"/>
      <c r="BQ11" s="416"/>
      <c r="BR11" s="416"/>
      <c r="BS11" s="416"/>
      <c r="BT11" s="416"/>
      <c r="BU11" s="417"/>
      <c r="BV11" s="415">
        <v>820676</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191969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190770</v>
      </c>
      <c r="S13" s="497"/>
      <c r="T13" s="497"/>
      <c r="U13" s="497"/>
      <c r="V13" s="498"/>
      <c r="W13" s="431" t="s">
        <v>120</v>
      </c>
      <c r="X13" s="432"/>
      <c r="Y13" s="432"/>
      <c r="Z13" s="432"/>
      <c r="AA13" s="432"/>
      <c r="AB13" s="422"/>
      <c r="AC13" s="466">
        <v>5321</v>
      </c>
      <c r="AD13" s="467"/>
      <c r="AE13" s="467"/>
      <c r="AF13" s="467"/>
      <c r="AG13" s="506"/>
      <c r="AH13" s="466">
        <v>7419</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1499208</v>
      </c>
      <c r="BO13" s="416"/>
      <c r="BP13" s="416"/>
      <c r="BQ13" s="416"/>
      <c r="BR13" s="416"/>
      <c r="BS13" s="416"/>
      <c r="BT13" s="416"/>
      <c r="BU13" s="417"/>
      <c r="BV13" s="415">
        <v>603879</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12.1</v>
      </c>
      <c r="CU13" s="413"/>
      <c r="CV13" s="413"/>
      <c r="CW13" s="413"/>
      <c r="CX13" s="413"/>
      <c r="CY13" s="413"/>
      <c r="CZ13" s="413"/>
      <c r="DA13" s="414"/>
      <c r="DB13" s="412">
        <v>12.9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193064</v>
      </c>
      <c r="S14" s="497"/>
      <c r="T14" s="497"/>
      <c r="U14" s="497"/>
      <c r="V14" s="498"/>
      <c r="W14" s="405"/>
      <c r="X14" s="406"/>
      <c r="Y14" s="406"/>
      <c r="Z14" s="406"/>
      <c r="AA14" s="406"/>
      <c r="AB14" s="395"/>
      <c r="AC14" s="499">
        <v>6.1</v>
      </c>
      <c r="AD14" s="500"/>
      <c r="AE14" s="500"/>
      <c r="AF14" s="500"/>
      <c r="AG14" s="501"/>
      <c r="AH14" s="499">
        <v>7.4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78.400000000000006</v>
      </c>
      <c r="CU14" s="511"/>
      <c r="CV14" s="511"/>
      <c r="CW14" s="511"/>
      <c r="CX14" s="511"/>
      <c r="CY14" s="511"/>
      <c r="CZ14" s="511"/>
      <c r="DA14" s="512"/>
      <c r="DB14" s="510">
        <v>87.3</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191875</v>
      </c>
      <c r="S15" s="497"/>
      <c r="T15" s="497"/>
      <c r="U15" s="497"/>
      <c r="V15" s="498"/>
      <c r="W15" s="431" t="s">
        <v>126</v>
      </c>
      <c r="X15" s="432"/>
      <c r="Y15" s="432"/>
      <c r="Z15" s="432"/>
      <c r="AA15" s="432"/>
      <c r="AB15" s="422"/>
      <c r="AC15" s="466">
        <v>20825</v>
      </c>
      <c r="AD15" s="467"/>
      <c r="AE15" s="467"/>
      <c r="AF15" s="467"/>
      <c r="AG15" s="506"/>
      <c r="AH15" s="466">
        <v>25616</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20059026</v>
      </c>
      <c r="BO15" s="379"/>
      <c r="BP15" s="379"/>
      <c r="BQ15" s="379"/>
      <c r="BR15" s="379"/>
      <c r="BS15" s="379"/>
      <c r="BT15" s="379"/>
      <c r="BU15" s="380"/>
      <c r="BV15" s="378">
        <v>19295041</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23.7</v>
      </c>
      <c r="AD16" s="500"/>
      <c r="AE16" s="500"/>
      <c r="AF16" s="500"/>
      <c r="AG16" s="501"/>
      <c r="AH16" s="499">
        <v>25.7</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38836139</v>
      </c>
      <c r="BO16" s="416"/>
      <c r="BP16" s="416"/>
      <c r="BQ16" s="416"/>
      <c r="BR16" s="416"/>
      <c r="BS16" s="416"/>
      <c r="BT16" s="416"/>
      <c r="BU16" s="417"/>
      <c r="BV16" s="415">
        <v>37530190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61790</v>
      </c>
      <c r="AD17" s="467"/>
      <c r="AE17" s="467"/>
      <c r="AF17" s="467"/>
      <c r="AG17" s="506"/>
      <c r="AH17" s="466">
        <v>64934</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25472929</v>
      </c>
      <c r="BO17" s="416"/>
      <c r="BP17" s="416"/>
      <c r="BQ17" s="416"/>
      <c r="BR17" s="416"/>
      <c r="BS17" s="416"/>
      <c r="BT17" s="416"/>
      <c r="BU17" s="417"/>
      <c r="BV17" s="415">
        <v>24773411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765.31</v>
      </c>
      <c r="M18" s="528"/>
      <c r="N18" s="528"/>
      <c r="O18" s="528"/>
      <c r="P18" s="528"/>
      <c r="Q18" s="528"/>
      <c r="R18" s="529"/>
      <c r="S18" s="529"/>
      <c r="T18" s="529"/>
      <c r="U18" s="529"/>
      <c r="V18" s="530"/>
      <c r="W18" s="433"/>
      <c r="X18" s="434"/>
      <c r="Y18" s="434"/>
      <c r="Z18" s="434"/>
      <c r="AA18" s="434"/>
      <c r="AB18" s="425"/>
      <c r="AC18" s="531">
        <v>70.3</v>
      </c>
      <c r="AD18" s="532"/>
      <c r="AE18" s="532"/>
      <c r="AF18" s="532"/>
      <c r="AG18" s="533"/>
      <c r="AH18" s="531">
        <v>65.2</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45553456</v>
      </c>
      <c r="BO18" s="416"/>
      <c r="BP18" s="416"/>
      <c r="BQ18" s="416"/>
      <c r="BR18" s="416"/>
      <c r="BS18" s="416"/>
      <c r="BT18" s="416"/>
      <c r="BU18" s="417"/>
      <c r="BV18" s="415">
        <v>45582554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253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59398688</v>
      </c>
      <c r="BO19" s="416"/>
      <c r="BP19" s="416"/>
      <c r="BQ19" s="416"/>
      <c r="BR19" s="416"/>
      <c r="BS19" s="416"/>
      <c r="BT19" s="416"/>
      <c r="BU19" s="417"/>
      <c r="BV19" s="415">
        <v>58938312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75941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96376864</v>
      </c>
      <c r="BO23" s="416"/>
      <c r="BP23" s="416"/>
      <c r="BQ23" s="416"/>
      <c r="BR23" s="416"/>
      <c r="BS23" s="416"/>
      <c r="BT23" s="416"/>
      <c r="BU23" s="417"/>
      <c r="BV23" s="415">
        <v>97409233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10260</v>
      </c>
      <c r="R24" s="467"/>
      <c r="S24" s="467"/>
      <c r="T24" s="467"/>
      <c r="U24" s="467"/>
      <c r="V24" s="506"/>
      <c r="W24" s="561"/>
      <c r="X24" s="549"/>
      <c r="Y24" s="550"/>
      <c r="Z24" s="465" t="s">
        <v>149</v>
      </c>
      <c r="AA24" s="445"/>
      <c r="AB24" s="445"/>
      <c r="AC24" s="445"/>
      <c r="AD24" s="445"/>
      <c r="AE24" s="445"/>
      <c r="AF24" s="445"/>
      <c r="AG24" s="446"/>
      <c r="AH24" s="466">
        <v>1113</v>
      </c>
      <c r="AI24" s="467"/>
      <c r="AJ24" s="467"/>
      <c r="AK24" s="467"/>
      <c r="AL24" s="506"/>
      <c r="AM24" s="466">
        <v>3653979</v>
      </c>
      <c r="AN24" s="467"/>
      <c r="AO24" s="467"/>
      <c r="AP24" s="467"/>
      <c r="AQ24" s="467"/>
      <c r="AR24" s="506"/>
      <c r="AS24" s="466">
        <v>3283</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63839206</v>
      </c>
      <c r="BO24" s="416"/>
      <c r="BP24" s="416"/>
      <c r="BQ24" s="416"/>
      <c r="BR24" s="416"/>
      <c r="BS24" s="416"/>
      <c r="BT24" s="416"/>
      <c r="BU24" s="417"/>
      <c r="BV24" s="415">
        <v>65475612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1</v>
      </c>
      <c r="M25" s="467"/>
      <c r="N25" s="467"/>
      <c r="O25" s="467"/>
      <c r="P25" s="506"/>
      <c r="Q25" s="466">
        <v>8500</v>
      </c>
      <c r="R25" s="467"/>
      <c r="S25" s="467"/>
      <c r="T25" s="467"/>
      <c r="U25" s="467"/>
      <c r="V25" s="506"/>
      <c r="W25" s="561"/>
      <c r="X25" s="549"/>
      <c r="Y25" s="550"/>
      <c r="Z25" s="465" t="s">
        <v>152</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13093449</v>
      </c>
      <c r="BO25" s="379"/>
      <c r="BP25" s="379"/>
      <c r="BQ25" s="379"/>
      <c r="BR25" s="379"/>
      <c r="BS25" s="379"/>
      <c r="BT25" s="379"/>
      <c r="BU25" s="380"/>
      <c r="BV25" s="378">
        <v>13567876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7220</v>
      </c>
      <c r="R26" s="467"/>
      <c r="S26" s="467"/>
      <c r="T26" s="467"/>
      <c r="U26" s="467"/>
      <c r="V26" s="506"/>
      <c r="W26" s="561"/>
      <c r="X26" s="549"/>
      <c r="Y26" s="550"/>
      <c r="Z26" s="465" t="s">
        <v>155</v>
      </c>
      <c r="AA26" s="571"/>
      <c r="AB26" s="571"/>
      <c r="AC26" s="571"/>
      <c r="AD26" s="571"/>
      <c r="AE26" s="571"/>
      <c r="AF26" s="571"/>
      <c r="AG26" s="572"/>
      <c r="AH26" s="466">
        <v>58</v>
      </c>
      <c r="AI26" s="467"/>
      <c r="AJ26" s="467"/>
      <c r="AK26" s="467"/>
      <c r="AL26" s="506"/>
      <c r="AM26" s="466">
        <v>193604</v>
      </c>
      <c r="AN26" s="467"/>
      <c r="AO26" s="467"/>
      <c r="AP26" s="467"/>
      <c r="AQ26" s="467"/>
      <c r="AR26" s="506"/>
      <c r="AS26" s="466">
        <v>3338</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5840</v>
      </c>
      <c r="R27" s="467"/>
      <c r="S27" s="467"/>
      <c r="T27" s="467"/>
      <c r="U27" s="467"/>
      <c r="V27" s="506"/>
      <c r="W27" s="561"/>
      <c r="X27" s="549"/>
      <c r="Y27" s="550"/>
      <c r="Z27" s="465" t="s">
        <v>158</v>
      </c>
      <c r="AA27" s="445"/>
      <c r="AB27" s="445"/>
      <c r="AC27" s="445"/>
      <c r="AD27" s="445"/>
      <c r="AE27" s="445"/>
      <c r="AF27" s="445"/>
      <c r="AG27" s="446"/>
      <c r="AH27" s="466">
        <v>26</v>
      </c>
      <c r="AI27" s="467"/>
      <c r="AJ27" s="467"/>
      <c r="AK27" s="467"/>
      <c r="AL27" s="506"/>
      <c r="AM27" s="466">
        <v>90418</v>
      </c>
      <c r="AN27" s="467"/>
      <c r="AO27" s="467"/>
      <c r="AP27" s="467"/>
      <c r="AQ27" s="467"/>
      <c r="AR27" s="506"/>
      <c r="AS27" s="466">
        <v>3478</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2084105</v>
      </c>
      <c r="BO27" s="585"/>
      <c r="BP27" s="585"/>
      <c r="BQ27" s="585"/>
      <c r="BR27" s="585"/>
      <c r="BS27" s="585"/>
      <c r="BT27" s="585"/>
      <c r="BU27" s="586"/>
      <c r="BV27" s="584">
        <v>1908044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5130</v>
      </c>
      <c r="R28" s="467"/>
      <c r="S28" s="467"/>
      <c r="T28" s="467"/>
      <c r="U28" s="467"/>
      <c r="V28" s="506"/>
      <c r="W28" s="561"/>
      <c r="X28" s="549"/>
      <c r="Y28" s="550"/>
      <c r="Z28" s="465" t="s">
        <v>161</v>
      </c>
      <c r="AA28" s="445"/>
      <c r="AB28" s="445"/>
      <c r="AC28" s="445"/>
      <c r="AD28" s="445"/>
      <c r="AE28" s="445"/>
      <c r="AF28" s="445"/>
      <c r="AG28" s="446"/>
      <c r="AH28" s="466">
        <v>33</v>
      </c>
      <c r="AI28" s="467"/>
      <c r="AJ28" s="467"/>
      <c r="AK28" s="467"/>
      <c r="AL28" s="506"/>
      <c r="AM28" s="466">
        <v>51414</v>
      </c>
      <c r="AN28" s="467"/>
      <c r="AO28" s="467"/>
      <c r="AP28" s="467"/>
      <c r="AQ28" s="467"/>
      <c r="AR28" s="506"/>
      <c r="AS28" s="466">
        <v>1558</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3285478</v>
      </c>
      <c r="BO28" s="379"/>
      <c r="BP28" s="379"/>
      <c r="BQ28" s="379"/>
      <c r="BR28" s="379"/>
      <c r="BS28" s="379"/>
      <c r="BT28" s="379"/>
      <c r="BU28" s="380"/>
      <c r="BV28" s="378">
        <v>1978417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30</v>
      </c>
      <c r="M29" s="467"/>
      <c r="N29" s="467"/>
      <c r="O29" s="467"/>
      <c r="P29" s="506"/>
      <c r="Q29" s="466">
        <v>4750</v>
      </c>
      <c r="R29" s="467"/>
      <c r="S29" s="467"/>
      <c r="T29" s="467"/>
      <c r="U29" s="467"/>
      <c r="V29" s="506"/>
      <c r="W29" s="562"/>
      <c r="X29" s="563"/>
      <c r="Y29" s="564"/>
      <c r="Z29" s="465" t="s">
        <v>165</v>
      </c>
      <c r="AA29" s="445"/>
      <c r="AB29" s="445"/>
      <c r="AC29" s="445"/>
      <c r="AD29" s="445"/>
      <c r="AE29" s="445"/>
      <c r="AF29" s="445"/>
      <c r="AG29" s="446"/>
      <c r="AH29" s="466">
        <v>1172</v>
      </c>
      <c r="AI29" s="467"/>
      <c r="AJ29" s="467"/>
      <c r="AK29" s="467"/>
      <c r="AL29" s="506"/>
      <c r="AM29" s="466">
        <v>3795811</v>
      </c>
      <c r="AN29" s="467"/>
      <c r="AO29" s="467"/>
      <c r="AP29" s="467"/>
      <c r="AQ29" s="467"/>
      <c r="AR29" s="506"/>
      <c r="AS29" s="466">
        <v>3239</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981679</v>
      </c>
      <c r="BO29" s="416"/>
      <c r="BP29" s="416"/>
      <c r="BQ29" s="416"/>
      <c r="BR29" s="416"/>
      <c r="BS29" s="416"/>
      <c r="BT29" s="416"/>
      <c r="BU29" s="417"/>
      <c r="BV29" s="415">
        <v>978257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98.2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11432485</v>
      </c>
      <c r="BO30" s="585"/>
      <c r="BP30" s="585"/>
      <c r="BQ30" s="585"/>
      <c r="BR30" s="585"/>
      <c r="BS30" s="585"/>
      <c r="BT30" s="585"/>
      <c r="BU30" s="586"/>
      <c r="BV30" s="584">
        <v>10881371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7</v>
      </c>
      <c r="V34" s="596"/>
      <c r="W34" s="597" t="str">
        <f>IF('各会計、関係団体の財政状況及び健全化判断比率'!B28="","",'各会計、関係団体の財政状況及び健全化判断比率'!B28)</f>
        <v>国民健康保険費</v>
      </c>
      <c r="X34" s="597"/>
      <c r="Y34" s="597"/>
      <c r="Z34" s="597"/>
      <c r="AA34" s="597"/>
      <c r="AB34" s="597"/>
      <c r="AC34" s="597"/>
      <c r="AD34" s="597"/>
      <c r="AE34" s="597"/>
      <c r="AF34" s="597"/>
      <c r="AG34" s="597"/>
      <c r="AH34" s="597"/>
      <c r="AI34" s="597"/>
      <c r="AJ34" s="597"/>
      <c r="AK34" s="597"/>
      <c r="AL34" s="165"/>
      <c r="AM34" s="596">
        <f>IF(AO34="","",MAX(C34:D43,U34:V43)+1)</f>
        <v>12</v>
      </c>
      <c r="AN34" s="596"/>
      <c r="AO34" s="597" t="str">
        <f>IF('各会計、関係団体の財政状況及び健全化判断比率'!B33="","",'各会計、関係団体の財政状況及び健全化判断比率'!B33)</f>
        <v>水道事業</v>
      </c>
      <c r="AP34" s="597"/>
      <c r="AQ34" s="597"/>
      <c r="AR34" s="597"/>
      <c r="AS34" s="597"/>
      <c r="AT34" s="597"/>
      <c r="AU34" s="597"/>
      <c r="AV34" s="597"/>
      <c r="AW34" s="597"/>
      <c r="AX34" s="597"/>
      <c r="AY34" s="597"/>
      <c r="AZ34" s="597"/>
      <c r="BA34" s="597"/>
      <c r="BB34" s="597"/>
      <c r="BC34" s="597"/>
      <c r="BD34" s="165"/>
      <c r="BE34" s="596">
        <f>IF(BG34="","",MAX(C34:D43,U34:V43,AM34:AN43)+1)</f>
        <v>16</v>
      </c>
      <c r="BF34" s="596"/>
      <c r="BG34" s="597" t="str">
        <f>IF('各会計、関係団体の財政状況及び健全化判断比率'!B37="","",'各会計、関係団体の財政状況及び健全化判断比率'!B37)</f>
        <v>簡易水道事業費</v>
      </c>
      <c r="BH34" s="597"/>
      <c r="BI34" s="597"/>
      <c r="BJ34" s="597"/>
      <c r="BK34" s="597"/>
      <c r="BL34" s="597"/>
      <c r="BM34" s="597"/>
      <c r="BN34" s="597"/>
      <c r="BO34" s="597"/>
      <c r="BP34" s="597"/>
      <c r="BQ34" s="597"/>
      <c r="BR34" s="597"/>
      <c r="BS34" s="597"/>
      <c r="BT34" s="597"/>
      <c r="BU34" s="597"/>
      <c r="BV34" s="165"/>
      <c r="BW34" s="596">
        <f>IF(BY34="","",MAX(C34:D43,U34:V43,AM34:AN43,BE34:BF43)+1)</f>
        <v>21</v>
      </c>
      <c r="BX34" s="596"/>
      <c r="BY34" s="597" t="str">
        <f>IF('各会計、関係団体の財政状況及び健全化判断比率'!B68="","",'各会計、関係団体の財政状況及び健全化判断比率'!B68)</f>
        <v>鳥取県東部広域行政管理組合（一般会計）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26</v>
      </c>
      <c r="CP34" s="596"/>
      <c r="CQ34" s="597" t="str">
        <f>IF('各会計、関係団体の財政状況及び健全化判断比率'!BS7="","",'各会計、関係団体の財政状況及び健全化判断比率'!BS7)</f>
        <v>（財）鳥取開発公社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土地区画整理費</v>
      </c>
      <c r="F35" s="597"/>
      <c r="G35" s="597"/>
      <c r="H35" s="597"/>
      <c r="I35" s="597"/>
      <c r="J35" s="597"/>
      <c r="K35" s="597"/>
      <c r="L35" s="597"/>
      <c r="M35" s="597"/>
      <c r="N35" s="597"/>
      <c r="O35" s="597"/>
      <c r="P35" s="597"/>
      <c r="Q35" s="597"/>
      <c r="R35" s="597"/>
      <c r="S35" s="597"/>
      <c r="T35" s="165"/>
      <c r="U35" s="596">
        <f>IF(W35="","",U34+1)</f>
        <v>8</v>
      </c>
      <c r="V35" s="596"/>
      <c r="W35" s="597" t="str">
        <f>IF('各会計、関係団体の財政状況及び健全化判断比率'!B29="","",'各会計、関係団体の財政状況及び健全化判断比率'!B29)</f>
        <v>介護老人保健施設事業費</v>
      </c>
      <c r="X35" s="597"/>
      <c r="Y35" s="597"/>
      <c r="Z35" s="597"/>
      <c r="AA35" s="597"/>
      <c r="AB35" s="597"/>
      <c r="AC35" s="597"/>
      <c r="AD35" s="597"/>
      <c r="AE35" s="597"/>
      <c r="AF35" s="597"/>
      <c r="AG35" s="597"/>
      <c r="AH35" s="597"/>
      <c r="AI35" s="597"/>
      <c r="AJ35" s="597"/>
      <c r="AK35" s="597"/>
      <c r="AL35" s="165"/>
      <c r="AM35" s="596">
        <f t="shared" ref="AM35:AM43" si="0">IF(AO35="","",AM34+1)</f>
        <v>13</v>
      </c>
      <c r="AN35" s="596"/>
      <c r="AO35" s="597" t="str">
        <f>IF('各会計、関係団体の財政状況及び健全化判断比率'!B34="","",'各会計、関係団体の財政状況及び健全化判断比率'!B34)</f>
        <v>工業用水道事業</v>
      </c>
      <c r="AP35" s="597"/>
      <c r="AQ35" s="597"/>
      <c r="AR35" s="597"/>
      <c r="AS35" s="597"/>
      <c r="AT35" s="597"/>
      <c r="AU35" s="597"/>
      <c r="AV35" s="597"/>
      <c r="AW35" s="597"/>
      <c r="AX35" s="597"/>
      <c r="AY35" s="597"/>
      <c r="AZ35" s="597"/>
      <c r="BA35" s="597"/>
      <c r="BB35" s="597"/>
      <c r="BC35" s="597"/>
      <c r="BD35" s="165"/>
      <c r="BE35" s="596">
        <f t="shared" ref="BE35:BE43" si="1">IF(BG35="","",BE34+1)</f>
        <v>17</v>
      </c>
      <c r="BF35" s="596"/>
      <c r="BG35" s="597" t="str">
        <f>IF('各会計、関係団体の財政状況及び健全化判断比率'!B38="","",'各会計、関係団体の財政状況及び健全化判断比率'!B38)</f>
        <v>電気事業</v>
      </c>
      <c r="BH35" s="597"/>
      <c r="BI35" s="597"/>
      <c r="BJ35" s="597"/>
      <c r="BK35" s="597"/>
      <c r="BL35" s="597"/>
      <c r="BM35" s="597"/>
      <c r="BN35" s="597"/>
      <c r="BO35" s="597"/>
      <c r="BP35" s="597"/>
      <c r="BQ35" s="597"/>
      <c r="BR35" s="597"/>
      <c r="BS35" s="597"/>
      <c r="BT35" s="597"/>
      <c r="BU35" s="597"/>
      <c r="BV35" s="165"/>
      <c r="BW35" s="596">
        <f t="shared" ref="BW35:BW43" si="2">IF(BY35="","",BW34+1)</f>
        <v>22</v>
      </c>
      <c r="BX35" s="596"/>
      <c r="BY35" s="597" t="str">
        <f>IF('各会計、関係団体の財政状況及び健全化判断比率'!B69="","",'各会計、関係団体の財政状況及び健全化判断比率'!B69)</f>
        <v>鳥取県東部広域行政管理組合（因幡ふるさと振興事業費特別会計）</v>
      </c>
      <c r="BZ35" s="597"/>
      <c r="CA35" s="597"/>
      <c r="CB35" s="597"/>
      <c r="CC35" s="597"/>
      <c r="CD35" s="597"/>
      <c r="CE35" s="597"/>
      <c r="CF35" s="597"/>
      <c r="CG35" s="597"/>
      <c r="CH35" s="597"/>
      <c r="CI35" s="597"/>
      <c r="CJ35" s="597"/>
      <c r="CK35" s="597"/>
      <c r="CL35" s="597"/>
      <c r="CM35" s="597"/>
      <c r="CN35" s="165"/>
      <c r="CO35" s="596">
        <f t="shared" ref="CO35:CO43" si="3">IF(CQ35="","",CO34+1)</f>
        <v>27</v>
      </c>
      <c r="CP35" s="596"/>
      <c r="CQ35" s="597" t="str">
        <f>IF('各会計、関係団体の財政状況及び健全化判断比率'!BS8="","",'各会計、関係団体の財政状況及び健全化判断比率'!BS8)</f>
        <v>（財）鳥取市公園・スポーツ施設協会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高齢者・障害者住宅整備資金貸付事業費</v>
      </c>
      <c r="F36" s="597"/>
      <c r="G36" s="597"/>
      <c r="H36" s="597"/>
      <c r="I36" s="597"/>
      <c r="J36" s="597"/>
      <c r="K36" s="597"/>
      <c r="L36" s="597"/>
      <c r="M36" s="597"/>
      <c r="N36" s="597"/>
      <c r="O36" s="597"/>
      <c r="P36" s="597"/>
      <c r="Q36" s="597"/>
      <c r="R36" s="597"/>
      <c r="S36" s="597"/>
      <c r="T36" s="165"/>
      <c r="U36" s="596">
        <f t="shared" ref="U36:U43" si="4">IF(W36="","",U35+1)</f>
        <v>9</v>
      </c>
      <c r="V36" s="596"/>
      <c r="W36" s="597" t="str">
        <f>IF('各会計、関係団体の財政状況及び健全化判断比率'!B30="","",'各会計、関係団体の財政状況及び健全化判断比率'!B30)</f>
        <v>介護保険費</v>
      </c>
      <c r="X36" s="597"/>
      <c r="Y36" s="597"/>
      <c r="Z36" s="597"/>
      <c r="AA36" s="597"/>
      <c r="AB36" s="597"/>
      <c r="AC36" s="597"/>
      <c r="AD36" s="597"/>
      <c r="AE36" s="597"/>
      <c r="AF36" s="597"/>
      <c r="AG36" s="597"/>
      <c r="AH36" s="597"/>
      <c r="AI36" s="597"/>
      <c r="AJ36" s="597"/>
      <c r="AK36" s="597"/>
      <c r="AL36" s="165"/>
      <c r="AM36" s="596">
        <f t="shared" si="0"/>
        <v>14</v>
      </c>
      <c r="AN36" s="596"/>
      <c r="AO36" s="597" t="str">
        <f>IF('各会計、関係団体の財政状況及び健全化判断比率'!B35="","",'各会計、関係団体の財政状況及び健全化判断比率'!B35)</f>
        <v>病院事業</v>
      </c>
      <c r="AP36" s="597"/>
      <c r="AQ36" s="597"/>
      <c r="AR36" s="597"/>
      <c r="AS36" s="597"/>
      <c r="AT36" s="597"/>
      <c r="AU36" s="597"/>
      <c r="AV36" s="597"/>
      <c r="AW36" s="597"/>
      <c r="AX36" s="597"/>
      <c r="AY36" s="597"/>
      <c r="AZ36" s="597"/>
      <c r="BA36" s="597"/>
      <c r="BB36" s="597"/>
      <c r="BC36" s="597"/>
      <c r="BD36" s="165"/>
      <c r="BE36" s="596">
        <f t="shared" si="1"/>
        <v>18</v>
      </c>
      <c r="BF36" s="596"/>
      <c r="BG36" s="597" t="str">
        <f>IF('各会計、関係団体の財政状況及び健全化判断比率'!B39="","",'各会計、関係団体の財政状況及び健全化判断比率'!B39)</f>
        <v>公設地方卸売市場事業費</v>
      </c>
      <c r="BH36" s="597"/>
      <c r="BI36" s="597"/>
      <c r="BJ36" s="597"/>
      <c r="BK36" s="597"/>
      <c r="BL36" s="597"/>
      <c r="BM36" s="597"/>
      <c r="BN36" s="597"/>
      <c r="BO36" s="597"/>
      <c r="BP36" s="597"/>
      <c r="BQ36" s="597"/>
      <c r="BR36" s="597"/>
      <c r="BS36" s="597"/>
      <c r="BT36" s="597"/>
      <c r="BU36" s="597"/>
      <c r="BV36" s="165"/>
      <c r="BW36" s="596">
        <f t="shared" si="2"/>
        <v>23</v>
      </c>
      <c r="BX36" s="596"/>
      <c r="BY36" s="597" t="str">
        <f>IF('各会計、関係団体の財政状況及び健全化判断比率'!B70="","",'各会計、関係団体の財政状況及び健全化判断比率'!B70)</f>
        <v>八頭環境施設組合</v>
      </c>
      <c r="BZ36" s="597"/>
      <c r="CA36" s="597"/>
      <c r="CB36" s="597"/>
      <c r="CC36" s="597"/>
      <c r="CD36" s="597"/>
      <c r="CE36" s="597"/>
      <c r="CF36" s="597"/>
      <c r="CG36" s="597"/>
      <c r="CH36" s="597"/>
      <c r="CI36" s="597"/>
      <c r="CJ36" s="597"/>
      <c r="CK36" s="597"/>
      <c r="CL36" s="597"/>
      <c r="CM36" s="597"/>
      <c r="CN36" s="165"/>
      <c r="CO36" s="596">
        <f t="shared" si="3"/>
        <v>28</v>
      </c>
      <c r="CP36" s="596"/>
      <c r="CQ36" s="597" t="str">
        <f>IF('各会計、関係団体の財政状況及び健全化判断比率'!BS9="","",'各会計、関係団体の財政状況及び健全化判断比率'!BS9)</f>
        <v>（財）鳥取市中小企業勤労者福祉サービスセンター</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住宅新築資金等貸付事業費</v>
      </c>
      <c r="F37" s="597"/>
      <c r="G37" s="597"/>
      <c r="H37" s="597"/>
      <c r="I37" s="597"/>
      <c r="J37" s="597"/>
      <c r="K37" s="597"/>
      <c r="L37" s="597"/>
      <c r="M37" s="597"/>
      <c r="N37" s="597"/>
      <c r="O37" s="597"/>
      <c r="P37" s="597"/>
      <c r="Q37" s="597"/>
      <c r="R37" s="597"/>
      <c r="S37" s="597"/>
      <c r="T37" s="165"/>
      <c r="U37" s="596">
        <f t="shared" si="4"/>
        <v>10</v>
      </c>
      <c r="V37" s="596"/>
      <c r="W37" s="597" t="str">
        <f>IF('各会計、関係団体の財政状況及び健全化判断比率'!B31="","",'各会計、関係団体の財政状況及び健全化判断比率'!B31)</f>
        <v>駐車場事業費</v>
      </c>
      <c r="X37" s="597"/>
      <c r="Y37" s="597"/>
      <c r="Z37" s="597"/>
      <c r="AA37" s="597"/>
      <c r="AB37" s="597"/>
      <c r="AC37" s="597"/>
      <c r="AD37" s="597"/>
      <c r="AE37" s="597"/>
      <c r="AF37" s="597"/>
      <c r="AG37" s="597"/>
      <c r="AH37" s="597"/>
      <c r="AI37" s="597"/>
      <c r="AJ37" s="597"/>
      <c r="AK37" s="597"/>
      <c r="AL37" s="165"/>
      <c r="AM37" s="596">
        <f t="shared" si="0"/>
        <v>15</v>
      </c>
      <c r="AN37" s="596"/>
      <c r="AO37" s="597" t="str">
        <f>IF('各会計、関係団体の財政状況及び健全化判断比率'!B36="","",'各会計、関係団体の財政状況及び健全化判断比率'!B36)</f>
        <v>下水道等事業</v>
      </c>
      <c r="AP37" s="597"/>
      <c r="AQ37" s="597"/>
      <c r="AR37" s="597"/>
      <c r="AS37" s="597"/>
      <c r="AT37" s="597"/>
      <c r="AU37" s="597"/>
      <c r="AV37" s="597"/>
      <c r="AW37" s="597"/>
      <c r="AX37" s="597"/>
      <c r="AY37" s="597"/>
      <c r="AZ37" s="597"/>
      <c r="BA37" s="597"/>
      <c r="BB37" s="597"/>
      <c r="BC37" s="597"/>
      <c r="BD37" s="165"/>
      <c r="BE37" s="596">
        <f t="shared" si="1"/>
        <v>19</v>
      </c>
      <c r="BF37" s="596"/>
      <c r="BG37" s="597" t="str">
        <f>IF('各会計、関係団体の財政状況及び健全化判断比率'!B40="","",'各会計、関係団体の財政状況及び健全化判断比率'!B40)</f>
        <v>観光施設運営事業費</v>
      </c>
      <c r="BH37" s="597"/>
      <c r="BI37" s="597"/>
      <c r="BJ37" s="597"/>
      <c r="BK37" s="597"/>
      <c r="BL37" s="597"/>
      <c r="BM37" s="597"/>
      <c r="BN37" s="597"/>
      <c r="BO37" s="597"/>
      <c r="BP37" s="597"/>
      <c r="BQ37" s="597"/>
      <c r="BR37" s="597"/>
      <c r="BS37" s="597"/>
      <c r="BT37" s="597"/>
      <c r="BU37" s="597"/>
      <c r="BV37" s="165"/>
      <c r="BW37" s="596">
        <f t="shared" si="2"/>
        <v>24</v>
      </c>
      <c r="BX37" s="596"/>
      <c r="BY37" s="597" t="str">
        <f>IF('各会計、関係団体の財政状況及び健全化判断比率'!B71="","",'各会計、関係団体の財政状況及び健全化判断比率'!B71)</f>
        <v>鳥取県後期高齢者医療広域連合（一般会計）</v>
      </c>
      <c r="BZ37" s="597"/>
      <c r="CA37" s="597"/>
      <c r="CB37" s="597"/>
      <c r="CC37" s="597"/>
      <c r="CD37" s="597"/>
      <c r="CE37" s="597"/>
      <c r="CF37" s="597"/>
      <c r="CG37" s="597"/>
      <c r="CH37" s="597"/>
      <c r="CI37" s="597"/>
      <c r="CJ37" s="597"/>
      <c r="CK37" s="597"/>
      <c r="CL37" s="597"/>
      <c r="CM37" s="597"/>
      <c r="CN37" s="165"/>
      <c r="CO37" s="596">
        <f t="shared" si="3"/>
        <v>29</v>
      </c>
      <c r="CP37" s="596"/>
      <c r="CQ37" s="597" t="str">
        <f>IF('各会計、関係団体の財政状況及び健全化判断比率'!BS10="","",'各会計、関係団体の財政状況及び健全化判断比率'!BS10)</f>
        <v>（財）鳥取市環境事業公社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f t="shared" ref="C38:C43" si="5">IF(E38="","",C37+1)</f>
        <v>5</v>
      </c>
      <c r="D38" s="596"/>
      <c r="E38" s="597" t="str">
        <f>IF('各会計、関係団体の財政状況及び健全化判断比率'!B11="","",'各会計、関係団体の財政状況及び健全化判断比率'!B11)</f>
        <v>土地取得費</v>
      </c>
      <c r="F38" s="597"/>
      <c r="G38" s="597"/>
      <c r="H38" s="597"/>
      <c r="I38" s="597"/>
      <c r="J38" s="597"/>
      <c r="K38" s="597"/>
      <c r="L38" s="597"/>
      <c r="M38" s="597"/>
      <c r="N38" s="597"/>
      <c r="O38" s="597"/>
      <c r="P38" s="597"/>
      <c r="Q38" s="597"/>
      <c r="R38" s="597"/>
      <c r="S38" s="597"/>
      <c r="T38" s="165"/>
      <c r="U38" s="596">
        <f t="shared" si="4"/>
        <v>11</v>
      </c>
      <c r="V38" s="596"/>
      <c r="W38" s="597" t="str">
        <f>IF('各会計、関係団体の財政状況及び健全化判断比率'!B32="","",'各会計、関係団体の財政状況及び健全化判断比率'!B32)</f>
        <v>後期高齢者医療費</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20</v>
      </c>
      <c r="BF38" s="596"/>
      <c r="BG38" s="597" t="str">
        <f>IF('各会計、関係団体の財政状況及び健全化判断比率'!B41="","",'各会計、関係団体の財政状況及び健全化判断比率'!B41)</f>
        <v>温泉事業費</v>
      </c>
      <c r="BH38" s="597"/>
      <c r="BI38" s="597"/>
      <c r="BJ38" s="597"/>
      <c r="BK38" s="597"/>
      <c r="BL38" s="597"/>
      <c r="BM38" s="597"/>
      <c r="BN38" s="597"/>
      <c r="BO38" s="597"/>
      <c r="BP38" s="597"/>
      <c r="BQ38" s="597"/>
      <c r="BR38" s="597"/>
      <c r="BS38" s="597"/>
      <c r="BT38" s="597"/>
      <c r="BU38" s="597"/>
      <c r="BV38" s="165"/>
      <c r="BW38" s="596">
        <f t="shared" si="2"/>
        <v>25</v>
      </c>
      <c r="BX38" s="596"/>
      <c r="BY38" s="597" t="str">
        <f>IF('各会計、関係団体の財政状況及び健全化判断比率'!B72="","",'各会計、関係団体の財政状況及び健全化判断比率'!B72)</f>
        <v>鳥取県後期高齢者医療広域連合（後期高齢者医療特別会計）</v>
      </c>
      <c r="BZ38" s="597"/>
      <c r="CA38" s="597"/>
      <c r="CB38" s="597"/>
      <c r="CC38" s="597"/>
      <c r="CD38" s="597"/>
      <c r="CE38" s="597"/>
      <c r="CF38" s="597"/>
      <c r="CG38" s="597"/>
      <c r="CH38" s="597"/>
      <c r="CI38" s="597"/>
      <c r="CJ38" s="597"/>
      <c r="CK38" s="597"/>
      <c r="CL38" s="597"/>
      <c r="CM38" s="597"/>
      <c r="CN38" s="165"/>
      <c r="CO38" s="596">
        <f t="shared" si="3"/>
        <v>30</v>
      </c>
      <c r="CP38" s="596"/>
      <c r="CQ38" s="597" t="str">
        <f>IF('各会計、関係団体の財政状況及び健全化判断比率'!BS11="","",'各会計、関係団体の財政状況及び健全化判断比率'!BS11)</f>
        <v>（財）鳥取県東部環境管理公社</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f t="shared" si="5"/>
        <v>6</v>
      </c>
      <c r="D39" s="596"/>
      <c r="E39" s="597" t="str">
        <f>IF('各会計、関係団体の財政状況及び健全化判断比率'!B12="","",'各会計、関係団体の財政状況及び健全化判断比率'!B12)</f>
        <v>墓苑事業費</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31</v>
      </c>
      <c r="CP39" s="596"/>
      <c r="CQ39" s="597" t="str">
        <f>IF('各会計、関係団体の財政状況及び健全化判断比率'!BS12="","",'各会計、関係団体の財政状況及び健全化判断比率'!BS12)</f>
        <v>（財）鳥取市教育福祉振興会</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32</v>
      </c>
      <c r="CP40" s="596"/>
      <c r="CQ40" s="597" t="str">
        <f>IF('各会計、関係団体の財政状況及び健全化判断比率'!BS13="","",'各会計、関係団体の財政状況及び健全化判断比率'!BS13)</f>
        <v>（財）鳥取市学校給食会</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33</v>
      </c>
      <c r="CP41" s="596"/>
      <c r="CQ41" s="597" t="str">
        <f>IF('各会計、関係団体の財政状況及び健全化判断比率'!BS14="","",'各会計、関係団体の財政状況及び健全化判断比率'!BS14)</f>
        <v>（財）鳥取市文化財団</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34</v>
      </c>
      <c r="CP42" s="596"/>
      <c r="CQ42" s="597" t="str">
        <f>IF('各会計、関係団体の財政状況及び健全化判断比率'!BS15="","",'各会計、関係団体の財政状況及び健全化判断比率'!BS15)</f>
        <v>（財）鳥取童謡・おもちゃ館</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35</v>
      </c>
      <c r="CP43" s="596"/>
      <c r="CQ43" s="597" t="str">
        <f>IF('各会計、関係団体の財政状況及び健全化判断比率'!BS16="","",'各会計、関係団体の財政状況及び健全化判断比率'!BS16)</f>
        <v>（財）鳥取市人権情報センター</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1" t="s">
        <v>527</v>
      </c>
      <c r="D34" s="1181"/>
      <c r="E34" s="1182"/>
      <c r="F34" s="32">
        <v>5.13</v>
      </c>
      <c r="G34" s="33">
        <v>5.99</v>
      </c>
      <c r="H34" s="33">
        <v>6.61</v>
      </c>
      <c r="I34" s="33">
        <v>6.96</v>
      </c>
      <c r="J34" s="34">
        <v>6.68</v>
      </c>
      <c r="K34" s="22"/>
      <c r="L34" s="22"/>
      <c r="M34" s="22"/>
      <c r="N34" s="22"/>
      <c r="O34" s="22"/>
      <c r="P34" s="22"/>
    </row>
    <row r="35" spans="1:16" ht="39" customHeight="1" x14ac:dyDescent="0.15">
      <c r="A35" s="22"/>
      <c r="B35" s="35"/>
      <c r="C35" s="1175" t="s">
        <v>528</v>
      </c>
      <c r="D35" s="1176"/>
      <c r="E35" s="1177"/>
      <c r="F35" s="36">
        <v>3.64</v>
      </c>
      <c r="G35" s="37">
        <v>3.2</v>
      </c>
      <c r="H35" s="37">
        <v>3.27</v>
      </c>
      <c r="I35" s="37">
        <v>3.31</v>
      </c>
      <c r="J35" s="38">
        <v>3.45</v>
      </c>
      <c r="K35" s="22"/>
      <c r="L35" s="22"/>
      <c r="M35" s="22"/>
      <c r="N35" s="22"/>
      <c r="O35" s="22"/>
      <c r="P35" s="22"/>
    </row>
    <row r="36" spans="1:16" ht="39" customHeight="1" x14ac:dyDescent="0.15">
      <c r="A36" s="22"/>
      <c r="B36" s="35"/>
      <c r="C36" s="1175" t="s">
        <v>529</v>
      </c>
      <c r="D36" s="1176"/>
      <c r="E36" s="1177"/>
      <c r="F36" s="36">
        <v>3.75</v>
      </c>
      <c r="G36" s="37">
        <v>3.04</v>
      </c>
      <c r="H36" s="37">
        <v>3.71</v>
      </c>
      <c r="I36" s="37">
        <v>2.97</v>
      </c>
      <c r="J36" s="38">
        <v>3.3</v>
      </c>
      <c r="K36" s="22"/>
      <c r="L36" s="22"/>
      <c r="M36" s="22"/>
      <c r="N36" s="22"/>
      <c r="O36" s="22"/>
      <c r="P36" s="22"/>
    </row>
    <row r="37" spans="1:16" ht="39" customHeight="1" x14ac:dyDescent="0.15">
      <c r="A37" s="22"/>
      <c r="B37" s="35"/>
      <c r="C37" s="1175" t="s">
        <v>530</v>
      </c>
      <c r="D37" s="1176"/>
      <c r="E37" s="1177"/>
      <c r="F37" s="36" t="s">
        <v>482</v>
      </c>
      <c r="G37" s="37">
        <v>1.03</v>
      </c>
      <c r="H37" s="37">
        <v>1.48</v>
      </c>
      <c r="I37" s="37">
        <v>2</v>
      </c>
      <c r="J37" s="38">
        <v>3.04</v>
      </c>
      <c r="K37" s="22"/>
      <c r="L37" s="22"/>
      <c r="M37" s="22"/>
      <c r="N37" s="22"/>
      <c r="O37" s="22"/>
      <c r="P37" s="22"/>
    </row>
    <row r="38" spans="1:16" ht="39" customHeight="1" x14ac:dyDescent="0.15">
      <c r="A38" s="22"/>
      <c r="B38" s="35"/>
      <c r="C38" s="1175" t="s">
        <v>531</v>
      </c>
      <c r="D38" s="1176"/>
      <c r="E38" s="1177"/>
      <c r="F38" s="36">
        <v>0.53</v>
      </c>
      <c r="G38" s="37">
        <v>0.5</v>
      </c>
      <c r="H38" s="37">
        <v>1.2</v>
      </c>
      <c r="I38" s="37">
        <v>1.1000000000000001</v>
      </c>
      <c r="J38" s="38">
        <v>1.17</v>
      </c>
      <c r="K38" s="22"/>
      <c r="L38" s="22"/>
      <c r="M38" s="22"/>
      <c r="N38" s="22"/>
      <c r="O38" s="22"/>
      <c r="P38" s="22"/>
    </row>
    <row r="39" spans="1:16" ht="39" customHeight="1" x14ac:dyDescent="0.15">
      <c r="A39" s="22"/>
      <c r="B39" s="35"/>
      <c r="C39" s="1175" t="s">
        <v>532</v>
      </c>
      <c r="D39" s="1176"/>
      <c r="E39" s="1177"/>
      <c r="F39" s="36">
        <v>1.3</v>
      </c>
      <c r="G39" s="37">
        <v>1.23</v>
      </c>
      <c r="H39" s="37">
        <v>1.05</v>
      </c>
      <c r="I39" s="37">
        <v>0.93</v>
      </c>
      <c r="J39" s="38">
        <v>0.71</v>
      </c>
      <c r="K39" s="22"/>
      <c r="L39" s="22"/>
      <c r="M39" s="22"/>
      <c r="N39" s="22"/>
      <c r="O39" s="22"/>
      <c r="P39" s="22"/>
    </row>
    <row r="40" spans="1:16" ht="39" customHeight="1" x14ac:dyDescent="0.15">
      <c r="A40" s="22"/>
      <c r="B40" s="35"/>
      <c r="C40" s="1175" t="s">
        <v>533</v>
      </c>
      <c r="D40" s="1176"/>
      <c r="E40" s="1177"/>
      <c r="F40" s="36">
        <v>0.06</v>
      </c>
      <c r="G40" s="37">
        <v>0.01</v>
      </c>
      <c r="H40" s="37">
        <v>7.0000000000000007E-2</v>
      </c>
      <c r="I40" s="37">
        <v>0.18</v>
      </c>
      <c r="J40" s="38">
        <v>0.11</v>
      </c>
      <c r="K40" s="22"/>
      <c r="L40" s="22"/>
      <c r="M40" s="22"/>
      <c r="N40" s="22"/>
      <c r="O40" s="22"/>
      <c r="P40" s="22"/>
    </row>
    <row r="41" spans="1:16" ht="39" customHeight="1" x14ac:dyDescent="0.15">
      <c r="A41" s="22"/>
      <c r="B41" s="35"/>
      <c r="C41" s="1175" t="s">
        <v>534</v>
      </c>
      <c r="D41" s="1176"/>
      <c r="E41" s="1177"/>
      <c r="F41" s="36">
        <v>0</v>
      </c>
      <c r="G41" s="37">
        <v>0</v>
      </c>
      <c r="H41" s="37">
        <v>0</v>
      </c>
      <c r="I41" s="37">
        <v>0</v>
      </c>
      <c r="J41" s="38">
        <v>0.01</v>
      </c>
      <c r="K41" s="22"/>
      <c r="L41" s="22"/>
      <c r="M41" s="22"/>
      <c r="N41" s="22"/>
      <c r="O41" s="22"/>
      <c r="P41" s="22"/>
    </row>
    <row r="42" spans="1:16" ht="39" customHeight="1" x14ac:dyDescent="0.15">
      <c r="A42" s="22"/>
      <c r="B42" s="39"/>
      <c r="C42" s="1175" t="s">
        <v>535</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536</v>
      </c>
      <c r="D43" s="1179"/>
      <c r="E43" s="1180"/>
      <c r="F43" s="41">
        <v>2.13</v>
      </c>
      <c r="G43" s="42">
        <v>0.09</v>
      </c>
      <c r="H43" s="42">
        <v>0.1</v>
      </c>
      <c r="I43" s="42">
        <v>0.05</v>
      </c>
      <c r="J43" s="43">
        <v>0.06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12049</v>
      </c>
      <c r="L45" s="60">
        <v>11719</v>
      </c>
      <c r="M45" s="60">
        <v>11429</v>
      </c>
      <c r="N45" s="60">
        <v>11260</v>
      </c>
      <c r="O45" s="61">
        <v>10590</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x14ac:dyDescent="0.15">
      <c r="A48" s="48"/>
      <c r="B48" s="1193"/>
      <c r="C48" s="1194"/>
      <c r="D48" s="62"/>
      <c r="E48" s="1185" t="s">
        <v>14</v>
      </c>
      <c r="F48" s="1185"/>
      <c r="G48" s="1185"/>
      <c r="H48" s="1185"/>
      <c r="I48" s="1185"/>
      <c r="J48" s="1186"/>
      <c r="K48" s="63">
        <v>4658</v>
      </c>
      <c r="L48" s="64">
        <v>4723</v>
      </c>
      <c r="M48" s="64">
        <v>4887</v>
      </c>
      <c r="N48" s="64">
        <v>4439</v>
      </c>
      <c r="O48" s="65">
        <v>5024</v>
      </c>
      <c r="P48" s="48"/>
      <c r="Q48" s="48"/>
      <c r="R48" s="48"/>
      <c r="S48" s="48"/>
      <c r="T48" s="48"/>
      <c r="U48" s="48"/>
    </row>
    <row r="49" spans="1:21" ht="30.75" customHeight="1" x14ac:dyDescent="0.15">
      <c r="A49" s="48"/>
      <c r="B49" s="1193"/>
      <c r="C49" s="1194"/>
      <c r="D49" s="62"/>
      <c r="E49" s="1185" t="s">
        <v>15</v>
      </c>
      <c r="F49" s="1185"/>
      <c r="G49" s="1185"/>
      <c r="H49" s="1185"/>
      <c r="I49" s="1185"/>
      <c r="J49" s="1186"/>
      <c r="K49" s="63">
        <v>804</v>
      </c>
      <c r="L49" s="64">
        <v>527</v>
      </c>
      <c r="M49" s="64">
        <v>436</v>
      </c>
      <c r="N49" s="64">
        <v>258</v>
      </c>
      <c r="O49" s="65">
        <v>310</v>
      </c>
      <c r="P49" s="48"/>
      <c r="Q49" s="48"/>
      <c r="R49" s="48"/>
      <c r="S49" s="48"/>
      <c r="T49" s="48"/>
      <c r="U49" s="48"/>
    </row>
    <row r="50" spans="1:21" ht="30.75" customHeight="1" x14ac:dyDescent="0.15">
      <c r="A50" s="48"/>
      <c r="B50" s="1193"/>
      <c r="C50" s="1194"/>
      <c r="D50" s="62"/>
      <c r="E50" s="1185" t="s">
        <v>16</v>
      </c>
      <c r="F50" s="1185"/>
      <c r="G50" s="1185"/>
      <c r="H50" s="1185"/>
      <c r="I50" s="1185"/>
      <c r="J50" s="1186"/>
      <c r="K50" s="63">
        <v>241</v>
      </c>
      <c r="L50" s="64">
        <v>249</v>
      </c>
      <c r="M50" s="64">
        <v>190</v>
      </c>
      <c r="N50" s="64">
        <v>183</v>
      </c>
      <c r="O50" s="65">
        <v>110</v>
      </c>
      <c r="P50" s="48"/>
      <c r="Q50" s="48"/>
      <c r="R50" s="48"/>
      <c r="S50" s="48"/>
      <c r="T50" s="48"/>
      <c r="U50" s="48"/>
    </row>
    <row r="51" spans="1:21" ht="30.75" customHeight="1" x14ac:dyDescent="0.15">
      <c r="A51" s="48"/>
      <c r="B51" s="1195"/>
      <c r="C51" s="1196"/>
      <c r="D51" s="66"/>
      <c r="E51" s="1185" t="s">
        <v>17</v>
      </c>
      <c r="F51" s="1185"/>
      <c r="G51" s="1185"/>
      <c r="H51" s="1185"/>
      <c r="I51" s="1185"/>
      <c r="J51" s="1186"/>
      <c r="K51" s="63">
        <v>1</v>
      </c>
      <c r="L51" s="64" t="s">
        <v>482</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11412</v>
      </c>
      <c r="L52" s="64">
        <v>11349</v>
      </c>
      <c r="M52" s="64">
        <v>11243</v>
      </c>
      <c r="N52" s="64">
        <v>11467</v>
      </c>
      <c r="O52" s="65">
        <v>11200</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6341</v>
      </c>
      <c r="L53" s="69">
        <v>5869</v>
      </c>
      <c r="M53" s="69">
        <v>5699</v>
      </c>
      <c r="N53" s="69">
        <v>4673</v>
      </c>
      <c r="O53" s="70">
        <v>4834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522</v>
      </c>
      <c r="J40" s="79" t="s">
        <v>523</v>
      </c>
      <c r="K40" s="79" t="s">
        <v>524</v>
      </c>
      <c r="L40" s="79" t="s">
        <v>525</v>
      </c>
      <c r="M40" s="80" t="s">
        <v>526</v>
      </c>
    </row>
    <row r="41" spans="2:13" ht="27.75" customHeight="1" x14ac:dyDescent="0.15">
      <c r="B41" s="1199" t="s">
        <v>23</v>
      </c>
      <c r="C41" s="1200"/>
      <c r="D41" s="81"/>
      <c r="E41" s="1205" t="s">
        <v>24</v>
      </c>
      <c r="F41" s="1205"/>
      <c r="G41" s="1205"/>
      <c r="H41" s="1206"/>
      <c r="I41" s="82">
        <v>106218</v>
      </c>
      <c r="J41" s="83">
        <v>103917</v>
      </c>
      <c r="K41" s="83">
        <v>101100</v>
      </c>
      <c r="L41" s="83">
        <v>97409</v>
      </c>
      <c r="M41" s="84">
        <v>96377</v>
      </c>
    </row>
    <row r="42" spans="2:13" ht="27.75" customHeight="1" x14ac:dyDescent="0.15">
      <c r="B42" s="1201"/>
      <c r="C42" s="1202"/>
      <c r="D42" s="85"/>
      <c r="E42" s="1207" t="s">
        <v>25</v>
      </c>
      <c r="F42" s="1207"/>
      <c r="G42" s="1207"/>
      <c r="H42" s="1208"/>
      <c r="I42" s="86">
        <v>2081</v>
      </c>
      <c r="J42" s="87">
        <v>1014</v>
      </c>
      <c r="K42" s="87">
        <v>822</v>
      </c>
      <c r="L42" s="87">
        <v>697</v>
      </c>
      <c r="M42" s="88">
        <v>670</v>
      </c>
    </row>
    <row r="43" spans="2:13" ht="27.75" customHeight="1" x14ac:dyDescent="0.15">
      <c r="B43" s="1201"/>
      <c r="C43" s="1202"/>
      <c r="D43" s="85"/>
      <c r="E43" s="1207" t="s">
        <v>26</v>
      </c>
      <c r="F43" s="1207"/>
      <c r="G43" s="1207"/>
      <c r="H43" s="1208"/>
      <c r="I43" s="86">
        <v>59559</v>
      </c>
      <c r="J43" s="87">
        <v>61177</v>
      </c>
      <c r="K43" s="87">
        <v>61823</v>
      </c>
      <c r="L43" s="87">
        <v>57594</v>
      </c>
      <c r="M43" s="88">
        <v>57616</v>
      </c>
    </row>
    <row r="44" spans="2:13" ht="27.75" customHeight="1" x14ac:dyDescent="0.15">
      <c r="B44" s="1201"/>
      <c r="C44" s="1202"/>
      <c r="D44" s="85"/>
      <c r="E44" s="1207" t="s">
        <v>27</v>
      </c>
      <c r="F44" s="1207"/>
      <c r="G44" s="1207"/>
      <c r="H44" s="1208"/>
      <c r="I44" s="86">
        <v>1294</v>
      </c>
      <c r="J44" s="87">
        <v>2073</v>
      </c>
      <c r="K44" s="87">
        <v>1886</v>
      </c>
      <c r="L44" s="87">
        <v>1933</v>
      </c>
      <c r="M44" s="88">
        <v>2024</v>
      </c>
    </row>
    <row r="45" spans="2:13" ht="27.75" customHeight="1" x14ac:dyDescent="0.15">
      <c r="B45" s="1201"/>
      <c r="C45" s="1202"/>
      <c r="D45" s="85"/>
      <c r="E45" s="1207" t="s">
        <v>28</v>
      </c>
      <c r="F45" s="1207"/>
      <c r="G45" s="1207"/>
      <c r="H45" s="1208"/>
      <c r="I45" s="86">
        <v>11822</v>
      </c>
      <c r="J45" s="87">
        <v>11681</v>
      </c>
      <c r="K45" s="87">
        <v>11285</v>
      </c>
      <c r="L45" s="87">
        <v>10808</v>
      </c>
      <c r="M45" s="88">
        <v>10112</v>
      </c>
    </row>
    <row r="46" spans="2:13" ht="27.75" customHeight="1" x14ac:dyDescent="0.15">
      <c r="B46" s="1201"/>
      <c r="C46" s="1202"/>
      <c r="D46" s="85"/>
      <c r="E46" s="1207" t="s">
        <v>29</v>
      </c>
      <c r="F46" s="1207"/>
      <c r="G46" s="1207"/>
      <c r="H46" s="1208"/>
      <c r="I46" s="86">
        <v>2351</v>
      </c>
      <c r="J46" s="87">
        <v>2092</v>
      </c>
      <c r="K46" s="87">
        <v>866</v>
      </c>
      <c r="L46" s="87">
        <v>1700</v>
      </c>
      <c r="M46" s="88">
        <v>1730</v>
      </c>
    </row>
    <row r="47" spans="2:13" ht="27.75" customHeight="1" x14ac:dyDescent="0.15">
      <c r="B47" s="1201"/>
      <c r="C47" s="1202"/>
      <c r="D47" s="85"/>
      <c r="E47" s="1207" t="s">
        <v>30</v>
      </c>
      <c r="F47" s="1207"/>
      <c r="G47" s="1207"/>
      <c r="H47" s="1208"/>
      <c r="I47" s="86" t="s">
        <v>482</v>
      </c>
      <c r="J47" s="87" t="s">
        <v>482</v>
      </c>
      <c r="K47" s="87" t="s">
        <v>482</v>
      </c>
      <c r="L47" s="87" t="s">
        <v>482</v>
      </c>
      <c r="M47" s="88" t="s">
        <v>482</v>
      </c>
    </row>
    <row r="48" spans="2:13" ht="27.75" customHeight="1" x14ac:dyDescent="0.15">
      <c r="B48" s="1203"/>
      <c r="C48" s="1204"/>
      <c r="D48" s="85"/>
      <c r="E48" s="1207" t="s">
        <v>31</v>
      </c>
      <c r="F48" s="1207"/>
      <c r="G48" s="1207"/>
      <c r="H48" s="1208"/>
      <c r="I48" s="86" t="s">
        <v>482</v>
      </c>
      <c r="J48" s="87" t="s">
        <v>482</v>
      </c>
      <c r="K48" s="87" t="s">
        <v>482</v>
      </c>
      <c r="L48" s="87" t="s">
        <v>482</v>
      </c>
      <c r="M48" s="88" t="s">
        <v>482</v>
      </c>
    </row>
    <row r="49" spans="2:13" ht="27.75" customHeight="1" x14ac:dyDescent="0.15">
      <c r="B49" s="1209" t="s">
        <v>32</v>
      </c>
      <c r="C49" s="1210"/>
      <c r="D49" s="89"/>
      <c r="E49" s="1207" t="s">
        <v>33</v>
      </c>
      <c r="F49" s="1207"/>
      <c r="G49" s="1207"/>
      <c r="H49" s="1208"/>
      <c r="I49" s="86">
        <v>9893</v>
      </c>
      <c r="J49" s="87">
        <v>11753</v>
      </c>
      <c r="K49" s="87">
        <v>9805</v>
      </c>
      <c r="L49" s="87">
        <v>11669</v>
      </c>
      <c r="M49" s="88">
        <v>13594</v>
      </c>
    </row>
    <row r="50" spans="2:13" ht="27.75" customHeight="1" x14ac:dyDescent="0.15">
      <c r="B50" s="1201"/>
      <c r="C50" s="1202"/>
      <c r="D50" s="85"/>
      <c r="E50" s="1207" t="s">
        <v>34</v>
      </c>
      <c r="F50" s="1207"/>
      <c r="G50" s="1207"/>
      <c r="H50" s="1208"/>
      <c r="I50" s="86">
        <v>12287</v>
      </c>
      <c r="J50" s="87">
        <v>15784</v>
      </c>
      <c r="K50" s="87">
        <v>14100</v>
      </c>
      <c r="L50" s="87">
        <v>13180</v>
      </c>
      <c r="M50" s="88">
        <v>14489</v>
      </c>
    </row>
    <row r="51" spans="2:13" ht="27.75" customHeight="1" x14ac:dyDescent="0.15">
      <c r="B51" s="1203"/>
      <c r="C51" s="1204"/>
      <c r="D51" s="85"/>
      <c r="E51" s="1207" t="s">
        <v>35</v>
      </c>
      <c r="F51" s="1207"/>
      <c r="G51" s="1207"/>
      <c r="H51" s="1208"/>
      <c r="I51" s="86">
        <v>112722</v>
      </c>
      <c r="J51" s="87">
        <v>112217</v>
      </c>
      <c r="K51" s="87">
        <v>111720</v>
      </c>
      <c r="L51" s="87">
        <v>109205</v>
      </c>
      <c r="M51" s="88">
        <v>107853</v>
      </c>
    </row>
    <row r="52" spans="2:13" ht="27.75" customHeight="1" thickBot="1" x14ac:dyDescent="0.2">
      <c r="B52" s="1211" t="s">
        <v>36</v>
      </c>
      <c r="C52" s="1212"/>
      <c r="D52" s="90"/>
      <c r="E52" s="1213" t="s">
        <v>37</v>
      </c>
      <c r="F52" s="1213"/>
      <c r="G52" s="1213"/>
      <c r="H52" s="1214"/>
      <c r="I52" s="91">
        <v>48422</v>
      </c>
      <c r="J52" s="92">
        <v>42201</v>
      </c>
      <c r="K52" s="92">
        <v>42157</v>
      </c>
      <c r="L52" s="92">
        <v>36087</v>
      </c>
      <c r="M52" s="93">
        <v>32592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1" zoomScaleNormal="91"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577</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578</v>
      </c>
    </row>
    <row r="50" spans="1:17" x14ac:dyDescent="0.15">
      <c r="B50" s="248"/>
      <c r="C50" s="244"/>
      <c r="D50" s="244"/>
      <c r="E50" s="244"/>
      <c r="F50" s="244"/>
      <c r="G50" s="1224"/>
      <c r="H50" s="1225"/>
      <c r="I50" s="1225"/>
      <c r="J50" s="1226"/>
      <c r="K50" s="354" t="s">
        <v>522</v>
      </c>
      <c r="L50" s="354" t="s">
        <v>523</v>
      </c>
      <c r="M50" s="354" t="s">
        <v>524</v>
      </c>
      <c r="N50" s="354" t="s">
        <v>525</v>
      </c>
      <c r="O50" s="354" t="s">
        <v>526</v>
      </c>
    </row>
    <row r="51" spans="1:17" x14ac:dyDescent="0.15">
      <c r="B51" s="248"/>
      <c r="C51" s="244"/>
      <c r="D51" s="244"/>
      <c r="E51" s="244"/>
      <c r="F51" s="244"/>
      <c r="G51" s="1227" t="s">
        <v>579</v>
      </c>
      <c r="H51" s="1228"/>
      <c r="I51" s="1233" t="s">
        <v>580</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581</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582</v>
      </c>
      <c r="H55" s="1241"/>
      <c r="I55" s="1237" t="s">
        <v>580</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583</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584</v>
      </c>
      <c r="C63" s="244"/>
      <c r="D63" s="244"/>
      <c r="E63" s="244"/>
      <c r="F63" s="244"/>
      <c r="G63" s="244"/>
      <c r="H63" s="244"/>
      <c r="I63" s="244"/>
      <c r="J63" s="244"/>
      <c r="K63" s="244"/>
      <c r="L63" s="244"/>
      <c r="M63" s="244"/>
      <c r="N63" s="244"/>
      <c r="O63" s="244"/>
    </row>
    <row r="64" spans="1:17" x14ac:dyDescent="0.15">
      <c r="B64" s="248"/>
      <c r="C64" s="244"/>
      <c r="D64" s="244"/>
      <c r="E64" s="244"/>
      <c r="F64" s="244"/>
      <c r="G64" s="351" t="s">
        <v>577</v>
      </c>
      <c r="I64" s="352"/>
      <c r="J64" s="352"/>
      <c r="K64" s="352"/>
      <c r="L64" s="244"/>
      <c r="M64" s="244"/>
      <c r="N64" s="244"/>
      <c r="O64" s="244"/>
    </row>
    <row r="65" spans="2:30" x14ac:dyDescent="0.15">
      <c r="B65" s="248"/>
      <c r="C65" s="244"/>
      <c r="D65" s="244"/>
      <c r="E65" s="244"/>
      <c r="F65" s="244"/>
      <c r="G65" s="1247" t="s">
        <v>587</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585</v>
      </c>
      <c r="I71" s="368"/>
      <c r="J71" s="364"/>
      <c r="K71" s="364"/>
      <c r="L71" s="365"/>
      <c r="M71" s="364"/>
      <c r="N71" s="365"/>
      <c r="O71" s="366"/>
    </row>
    <row r="72" spans="2:30" x14ac:dyDescent="0.15">
      <c r="B72" s="248"/>
      <c r="C72" s="244"/>
      <c r="D72" s="244"/>
      <c r="E72" s="244"/>
      <c r="F72" s="244"/>
      <c r="G72" s="1224"/>
      <c r="H72" s="1225"/>
      <c r="I72" s="1225"/>
      <c r="J72" s="1226"/>
      <c r="K72" s="354" t="s">
        <v>522</v>
      </c>
      <c r="L72" s="354" t="s">
        <v>523</v>
      </c>
      <c r="M72" s="354" t="s">
        <v>524</v>
      </c>
      <c r="N72" s="354" t="s">
        <v>525</v>
      </c>
      <c r="O72" s="354" t="s">
        <v>526</v>
      </c>
    </row>
    <row r="73" spans="2:30" x14ac:dyDescent="0.15">
      <c r="B73" s="248"/>
      <c r="C73" s="244"/>
      <c r="D73" s="244"/>
      <c r="E73" s="244"/>
      <c r="F73" s="244"/>
      <c r="G73" s="1227" t="s">
        <v>579</v>
      </c>
      <c r="H73" s="1228"/>
      <c r="I73" s="1233" t="s">
        <v>580</v>
      </c>
      <c r="J73" s="1233"/>
      <c r="K73" s="1248">
        <v>117.2</v>
      </c>
      <c r="L73" s="1248">
        <v>101.4</v>
      </c>
      <c r="M73" s="1236">
        <v>99.7</v>
      </c>
      <c r="N73" s="1236">
        <v>87.3</v>
      </c>
      <c r="O73" s="1236">
        <v>78.400000000000006</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586</v>
      </c>
      <c r="J75" s="1237"/>
      <c r="K75" s="1249">
        <v>16</v>
      </c>
      <c r="L75" s="1249">
        <v>15</v>
      </c>
      <c r="M75" s="1249">
        <v>14.3</v>
      </c>
      <c r="N75" s="1249">
        <v>12.9</v>
      </c>
      <c r="O75" s="1249">
        <v>12.1</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582</v>
      </c>
      <c r="H77" s="1241"/>
      <c r="I77" s="1237" t="s">
        <v>580</v>
      </c>
      <c r="J77" s="1237"/>
      <c r="K77" s="1248">
        <v>62.5</v>
      </c>
      <c r="L77" s="1248">
        <v>57.8</v>
      </c>
      <c r="M77" s="1236">
        <v>49.8</v>
      </c>
      <c r="N77" s="1236">
        <v>45.1</v>
      </c>
      <c r="O77" s="1236">
        <v>37.4</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586</v>
      </c>
      <c r="J79" s="1246"/>
      <c r="K79" s="1251">
        <v>8.6</v>
      </c>
      <c r="L79" s="1251">
        <v>8.3000000000000007</v>
      </c>
      <c r="M79" s="1251">
        <v>7.7</v>
      </c>
      <c r="N79" s="1251">
        <v>7.1</v>
      </c>
      <c r="O79" s="1251">
        <v>6.3</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1" zoomScaleNormal="100" zoomScaleSheetLayoutView="70" workbookViewId="0">
      <selection activeCell="B1" sqref="B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521</v>
      </c>
      <c r="G2" s="111"/>
      <c r="H2" s="112"/>
    </row>
    <row r="3" spans="1:8" x14ac:dyDescent="0.15">
      <c r="A3" s="108" t="s">
        <v>514</v>
      </c>
      <c r="B3" s="113"/>
      <c r="C3" s="114"/>
      <c r="D3" s="115">
        <v>45192</v>
      </c>
      <c r="E3" s="116"/>
      <c r="F3" s="117">
        <v>36765</v>
      </c>
      <c r="G3" s="118"/>
      <c r="H3" s="119"/>
    </row>
    <row r="4" spans="1:8" x14ac:dyDescent="0.15">
      <c r="A4" s="120"/>
      <c r="B4" s="121"/>
      <c r="C4" s="122"/>
      <c r="D4" s="123">
        <v>18951</v>
      </c>
      <c r="E4" s="124"/>
      <c r="F4" s="125">
        <v>20975</v>
      </c>
      <c r="G4" s="126"/>
      <c r="H4" s="127"/>
    </row>
    <row r="5" spans="1:8" x14ac:dyDescent="0.15">
      <c r="A5" s="108" t="s">
        <v>516</v>
      </c>
      <c r="B5" s="113"/>
      <c r="C5" s="114"/>
      <c r="D5" s="115">
        <v>50407</v>
      </c>
      <c r="E5" s="116"/>
      <c r="F5" s="117">
        <v>39052</v>
      </c>
      <c r="G5" s="118"/>
      <c r="H5" s="119"/>
    </row>
    <row r="6" spans="1:8" x14ac:dyDescent="0.15">
      <c r="A6" s="120"/>
      <c r="B6" s="121"/>
      <c r="C6" s="122"/>
      <c r="D6" s="123">
        <v>29468</v>
      </c>
      <c r="E6" s="124"/>
      <c r="F6" s="125">
        <v>21186</v>
      </c>
      <c r="G6" s="126"/>
      <c r="H6" s="127"/>
    </row>
    <row r="7" spans="1:8" x14ac:dyDescent="0.15">
      <c r="A7" s="108" t="s">
        <v>517</v>
      </c>
      <c r="B7" s="113"/>
      <c r="C7" s="114"/>
      <c r="D7" s="115">
        <v>56152</v>
      </c>
      <c r="E7" s="116"/>
      <c r="F7" s="117">
        <v>41235</v>
      </c>
      <c r="G7" s="118"/>
      <c r="H7" s="119"/>
    </row>
    <row r="8" spans="1:8" x14ac:dyDescent="0.15">
      <c r="A8" s="120"/>
      <c r="B8" s="121"/>
      <c r="C8" s="122"/>
      <c r="D8" s="123">
        <v>28764</v>
      </c>
      <c r="E8" s="124"/>
      <c r="F8" s="125">
        <v>22086</v>
      </c>
      <c r="G8" s="126"/>
      <c r="H8" s="127"/>
    </row>
    <row r="9" spans="1:8" x14ac:dyDescent="0.15">
      <c r="A9" s="108" t="s">
        <v>518</v>
      </c>
      <c r="B9" s="113"/>
      <c r="C9" s="114"/>
      <c r="D9" s="115">
        <v>37104</v>
      </c>
      <c r="E9" s="116"/>
      <c r="F9" s="117">
        <v>41862</v>
      </c>
      <c r="G9" s="118"/>
      <c r="H9" s="119"/>
    </row>
    <row r="10" spans="1:8" x14ac:dyDescent="0.15">
      <c r="A10" s="120"/>
      <c r="B10" s="121"/>
      <c r="C10" s="122"/>
      <c r="D10" s="123">
        <v>15383</v>
      </c>
      <c r="E10" s="124"/>
      <c r="F10" s="125">
        <v>23710</v>
      </c>
      <c r="G10" s="126"/>
      <c r="H10" s="127"/>
    </row>
    <row r="11" spans="1:8" x14ac:dyDescent="0.15">
      <c r="A11" s="108" t="s">
        <v>519</v>
      </c>
      <c r="B11" s="113"/>
      <c r="C11" s="114"/>
      <c r="D11" s="115">
        <v>41189</v>
      </c>
      <c r="E11" s="116"/>
      <c r="F11" s="117">
        <v>43554</v>
      </c>
      <c r="G11" s="118"/>
      <c r="H11" s="119"/>
    </row>
    <row r="12" spans="1:8" x14ac:dyDescent="0.15">
      <c r="A12" s="120"/>
      <c r="B12" s="121"/>
      <c r="C12" s="128"/>
      <c r="D12" s="123">
        <v>19018</v>
      </c>
      <c r="E12" s="124"/>
      <c r="F12" s="125">
        <v>24811</v>
      </c>
      <c r="G12" s="126"/>
      <c r="H12" s="127"/>
    </row>
    <row r="13" spans="1:8" x14ac:dyDescent="0.15">
      <c r="A13" s="108"/>
      <c r="B13" s="113"/>
      <c r="C13" s="129"/>
      <c r="D13" s="130">
        <v>46009</v>
      </c>
      <c r="E13" s="131"/>
      <c r="F13" s="132">
        <v>40494</v>
      </c>
      <c r="G13" s="133"/>
      <c r="H13" s="119"/>
    </row>
    <row r="14" spans="1:8" x14ac:dyDescent="0.15">
      <c r="A14" s="120"/>
      <c r="B14" s="121"/>
      <c r="C14" s="122"/>
      <c r="D14" s="123">
        <v>22317</v>
      </c>
      <c r="E14" s="124"/>
      <c r="F14" s="125">
        <v>22554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3.78</v>
      </c>
      <c r="C19" s="134">
        <f>ROUND(VALUE(SUBSTITUTE(実質収支比率等に係る経年分析!G$48,"▲","-")),2)</f>
        <v>3.08</v>
      </c>
      <c r="D19" s="134">
        <f>ROUND(VALUE(SUBSTITUTE(実質収支比率等に係る経年分析!H$48,"▲","-")),2)</f>
        <v>3.75</v>
      </c>
      <c r="E19" s="134">
        <f>ROUND(VALUE(SUBSTITUTE(実質収支比率等に係る経年分析!I$48,"▲","-")),2)</f>
        <v>2.99</v>
      </c>
      <c r="F19" s="134">
        <f>ROUND(VALUE(SUBSTITUTE(実質収支比率等に係る経年分析!J$48,"▲","-")),2)</f>
        <v>3.33</v>
      </c>
    </row>
    <row r="20" spans="1:11" x14ac:dyDescent="0.15">
      <c r="A20" s="134" t="s">
        <v>42</v>
      </c>
      <c r="B20" s="134">
        <f>ROUND(VALUE(SUBSTITUTE(実質収支比率等に係る経年分析!F$47,"▲","-")),2)</f>
        <v>2.67</v>
      </c>
      <c r="C20" s="134">
        <f>ROUND(VALUE(SUBSTITUTE(実質収支比率等に係る経年分析!G$47,"▲","-")),2)</f>
        <v>3.05</v>
      </c>
      <c r="D20" s="134">
        <f>ROUND(VALUE(SUBSTITUTE(実質収支比率等に係る経年分析!H$47,"▲","-")),2)</f>
        <v>3.39</v>
      </c>
      <c r="E20" s="134">
        <f>ROUND(VALUE(SUBSTITUTE(実質収支比率等に係る経年分析!I$47,"▲","-")),2)</f>
        <v>3.83</v>
      </c>
      <c r="F20" s="134">
        <f>ROUND(VALUE(SUBSTITUTE(実質収支比率等に係る経年分析!J$47,"▲","-")),2)</f>
        <v>6.35</v>
      </c>
    </row>
    <row r="21" spans="1:11" x14ac:dyDescent="0.15">
      <c r="A21" s="134" t="s">
        <v>43</v>
      </c>
      <c r="B21" s="134">
        <f>IF(ISNUMBER(VALUE(SUBSTITUTE(実質収支比率等に係る経年分析!F$49,"▲","-"))),ROUND(VALUE(SUBSTITUTE(実質収支比率等に係る経年分析!F$49,"▲","-")),2),NA())</f>
        <v>2.33</v>
      </c>
      <c r="C21" s="134">
        <f>IF(ISNUMBER(VALUE(SUBSTITUTE(実質収支比率等に係る経年分析!G$49,"▲","-"))),ROUND(VALUE(SUBSTITUTE(実質収支比率等に係る経年分析!G$49,"▲","-")),2),NA())</f>
        <v>0.93</v>
      </c>
      <c r="D21" s="134">
        <f>IF(ISNUMBER(VALUE(SUBSTITUTE(実質収支比率等に係る経年分析!H$49,"▲","-"))),ROUND(VALUE(SUBSTITUTE(実質収支比率等に係る経年分析!H$49,"▲","-")),2),NA())</f>
        <v>1.75</v>
      </c>
      <c r="E21" s="134">
        <f>IF(ISNUMBER(VALUE(SUBSTITUTE(実質収支比率等に係る経年分析!I$49,"▲","-"))),ROUND(VALUE(SUBSTITUTE(実質収支比率等に係る経年分析!I$49,"▲","-")),2),NA())</f>
        <v>1.17</v>
      </c>
      <c r="F21" s="134">
        <f>IF(ISNUMBER(VALUE(SUBSTITUTE(実質収支比率等に係る経年分析!J$49,"▲","-"))),ROUND(VALUE(SUBSTITUTE(実質収支比率等に係る経年分析!J$49,"▲","-")),2),NA())</f>
        <v>2.9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温泉事業費</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土地区画整理費</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x14ac:dyDescent="0.15">
      <c r="A31" s="135" t="str">
        <f>IF(連結実質赤字比率に係る赤字・黒字の構成分析!C$39="",NA(),連結実質赤字比率に係る赤字・黒字の構成分析!C$39)</f>
        <v>国民健康保険費</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0.71</v>
      </c>
    </row>
    <row r="32" spans="1:11" x14ac:dyDescent="0.15">
      <c r="A32" s="135" t="str">
        <f>IF(連結実質赤字比率に係る赤字・黒字の構成分析!C$38="",NA(),連結実質赤字比率に係る赤字・黒字の構成分析!C$38)</f>
        <v>介護保険費</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1.17</v>
      </c>
    </row>
    <row r="33" spans="1:16" x14ac:dyDescent="0.15">
      <c r="A33" s="135" t="str">
        <f>IF(連結実質赤字比率に係る赤字・黒字の構成分析!C$37="",NA(),連結実質赤字比率に係る赤字・黒字の構成分析!C$37)</f>
        <v>下水道等事業</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3.04</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v>
      </c>
    </row>
    <row r="35" spans="1:16" x14ac:dyDescent="0.15">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3.45</v>
      </c>
    </row>
    <row r="36" spans="1:16" x14ac:dyDescent="0.15">
      <c r="A36" s="135" t="str">
        <f>IF(連結実質赤字比率に係る赤字・黒字の構成分析!C$34="",NA(),連結実質赤字比率に係る赤字・黒字の構成分析!C$34)</f>
        <v>病院事業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6.68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11412</v>
      </c>
      <c r="E42" s="136"/>
      <c r="F42" s="136"/>
      <c r="G42" s="136">
        <f>'実質公債費比率（分子）の構造'!L$52</f>
        <v>11349</v>
      </c>
      <c r="H42" s="136"/>
      <c r="I42" s="136"/>
      <c r="J42" s="136">
        <f>'実質公債費比率（分子）の構造'!M$52</f>
        <v>11243</v>
      </c>
      <c r="K42" s="136"/>
      <c r="L42" s="136"/>
      <c r="M42" s="136">
        <f>'実質公債費比率（分子）の構造'!N$52</f>
        <v>11467</v>
      </c>
      <c r="N42" s="136"/>
      <c r="O42" s="136"/>
      <c r="P42" s="136">
        <f>'実質公債費比率（分子）の構造'!O$52</f>
        <v>11200</v>
      </c>
    </row>
    <row r="43" spans="1:16" x14ac:dyDescent="0.15">
      <c r="A43" s="136" t="s">
        <v>51</v>
      </c>
      <c r="B43" s="136">
        <f>'実質公債費比率（分子）の構造'!K$51</f>
        <v>1</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241</v>
      </c>
      <c r="C44" s="136"/>
      <c r="D44" s="136"/>
      <c r="E44" s="136">
        <f>'実質公債費比率（分子）の構造'!L$50</f>
        <v>249</v>
      </c>
      <c r="F44" s="136"/>
      <c r="G44" s="136"/>
      <c r="H44" s="136">
        <f>'実質公債費比率（分子）の構造'!M$50</f>
        <v>190</v>
      </c>
      <c r="I44" s="136"/>
      <c r="J44" s="136"/>
      <c r="K44" s="136">
        <f>'実質公債費比率（分子）の構造'!N$50</f>
        <v>183</v>
      </c>
      <c r="L44" s="136"/>
      <c r="M44" s="136"/>
      <c r="N44" s="136">
        <f>'実質公債費比率（分子）の構造'!O$50</f>
        <v>110</v>
      </c>
      <c r="O44" s="136"/>
      <c r="P44" s="136"/>
    </row>
    <row r="45" spans="1:16" x14ac:dyDescent="0.15">
      <c r="A45" s="136" t="s">
        <v>53</v>
      </c>
      <c r="B45" s="136">
        <f>'実質公債費比率（分子）の構造'!K$49</f>
        <v>804</v>
      </c>
      <c r="C45" s="136"/>
      <c r="D45" s="136"/>
      <c r="E45" s="136">
        <f>'実質公債費比率（分子）の構造'!L$49</f>
        <v>527</v>
      </c>
      <c r="F45" s="136"/>
      <c r="G45" s="136"/>
      <c r="H45" s="136">
        <f>'実質公債費比率（分子）の構造'!M$49</f>
        <v>436</v>
      </c>
      <c r="I45" s="136"/>
      <c r="J45" s="136"/>
      <c r="K45" s="136">
        <f>'実質公債費比率（分子）の構造'!N$49</f>
        <v>258</v>
      </c>
      <c r="L45" s="136"/>
      <c r="M45" s="136"/>
      <c r="N45" s="136">
        <f>'実質公債費比率（分子）の構造'!O$49</f>
        <v>310</v>
      </c>
      <c r="O45" s="136"/>
      <c r="P45" s="136"/>
    </row>
    <row r="46" spans="1:16" x14ac:dyDescent="0.15">
      <c r="A46" s="136" t="s">
        <v>54</v>
      </c>
      <c r="B46" s="136">
        <f>'実質公債費比率（分子）の構造'!K$48</f>
        <v>4658</v>
      </c>
      <c r="C46" s="136"/>
      <c r="D46" s="136"/>
      <c r="E46" s="136">
        <f>'実質公債費比率（分子）の構造'!L$48</f>
        <v>4723</v>
      </c>
      <c r="F46" s="136"/>
      <c r="G46" s="136"/>
      <c r="H46" s="136">
        <f>'実質公債費比率（分子）の構造'!M$48</f>
        <v>4887</v>
      </c>
      <c r="I46" s="136"/>
      <c r="J46" s="136"/>
      <c r="K46" s="136">
        <f>'実質公債費比率（分子）の構造'!N$48</f>
        <v>4439</v>
      </c>
      <c r="L46" s="136"/>
      <c r="M46" s="136"/>
      <c r="N46" s="136">
        <f>'実質公債費比率（分子）の構造'!O$48</f>
        <v>5024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12049</v>
      </c>
      <c r="C49" s="136"/>
      <c r="D49" s="136"/>
      <c r="E49" s="136">
        <f>'実質公債費比率（分子）の構造'!L$45</f>
        <v>11719</v>
      </c>
      <c r="F49" s="136"/>
      <c r="G49" s="136"/>
      <c r="H49" s="136">
        <f>'実質公債費比率（分子）の構造'!M$45</f>
        <v>11429</v>
      </c>
      <c r="I49" s="136"/>
      <c r="J49" s="136"/>
      <c r="K49" s="136">
        <f>'実質公債費比率（分子）の構造'!N$45</f>
        <v>11260</v>
      </c>
      <c r="L49" s="136"/>
      <c r="M49" s="136"/>
      <c r="N49" s="136">
        <f>'実質公債費比率（分子）の構造'!O$45</f>
        <v>10590</v>
      </c>
      <c r="O49" s="136"/>
      <c r="P49" s="136"/>
    </row>
    <row r="50" spans="1:16" x14ac:dyDescent="0.15">
      <c r="A50" s="136" t="s">
        <v>58</v>
      </c>
      <c r="B50" s="136" t="e">
        <f>NA()</f>
        <v>#N/A</v>
      </c>
      <c r="C50" s="136">
        <f>IF(ISNUMBER('実質公債費比率（分子）の構造'!K$53),'実質公債費比率（分子）の構造'!K$53,NA())</f>
        <v>6341</v>
      </c>
      <c r="D50" s="136" t="e">
        <f>NA()</f>
        <v>#N/A</v>
      </c>
      <c r="E50" s="136" t="e">
        <f>NA()</f>
        <v>#N/A</v>
      </c>
      <c r="F50" s="136">
        <f>IF(ISNUMBER('実質公債費比率（分子）の構造'!L$53),'実質公債費比率（分子）の構造'!L$53,NA())</f>
        <v>5869</v>
      </c>
      <c r="G50" s="136" t="e">
        <f>NA()</f>
        <v>#N/A</v>
      </c>
      <c r="H50" s="136" t="e">
        <f>NA()</f>
        <v>#N/A</v>
      </c>
      <c r="I50" s="136">
        <f>IF(ISNUMBER('実質公債費比率（分子）の構造'!M$53),'実質公債費比率（分子）の構造'!M$53,NA())</f>
        <v>5699</v>
      </c>
      <c r="J50" s="136" t="e">
        <f>NA()</f>
        <v>#N/A</v>
      </c>
      <c r="K50" s="136" t="e">
        <f>NA()</f>
        <v>#N/A</v>
      </c>
      <c r="L50" s="136">
        <f>IF(ISNUMBER('実質公債費比率（分子）の構造'!N$53),'実質公債費比率（分子）の構造'!N$53,NA())</f>
        <v>4673</v>
      </c>
      <c r="M50" s="136" t="e">
        <f>NA()</f>
        <v>#N/A</v>
      </c>
      <c r="N50" s="136" t="e">
        <f>NA()</f>
        <v>#N/A</v>
      </c>
      <c r="O50" s="136">
        <f>IF(ISNUMBER('実質公債費比率（分子）の構造'!O$53),'実質公債費比率（分子）の構造'!O$53,NA())</f>
        <v>4834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112722</v>
      </c>
      <c r="E56" s="135"/>
      <c r="F56" s="135"/>
      <c r="G56" s="135">
        <f>'将来負担比率（分子）の構造'!J$51</f>
        <v>112217</v>
      </c>
      <c r="H56" s="135"/>
      <c r="I56" s="135"/>
      <c r="J56" s="135">
        <f>'将来負担比率（分子）の構造'!K$51</f>
        <v>111720</v>
      </c>
      <c r="K56" s="135"/>
      <c r="L56" s="135"/>
      <c r="M56" s="135">
        <f>'将来負担比率（分子）の構造'!L$51</f>
        <v>109205</v>
      </c>
      <c r="N56" s="135"/>
      <c r="O56" s="135"/>
      <c r="P56" s="135">
        <f>'将来負担比率（分子）の構造'!M$51</f>
        <v>107853</v>
      </c>
    </row>
    <row r="57" spans="1:16" x14ac:dyDescent="0.15">
      <c r="A57" s="135" t="s">
        <v>34</v>
      </c>
      <c r="B57" s="135"/>
      <c r="C57" s="135"/>
      <c r="D57" s="135">
        <f>'将来負担比率（分子）の構造'!I$50</f>
        <v>12287</v>
      </c>
      <c r="E57" s="135"/>
      <c r="F57" s="135"/>
      <c r="G57" s="135">
        <f>'将来負担比率（分子）の構造'!J$50</f>
        <v>15784</v>
      </c>
      <c r="H57" s="135"/>
      <c r="I57" s="135"/>
      <c r="J57" s="135">
        <f>'将来負担比率（分子）の構造'!K$50</f>
        <v>14100</v>
      </c>
      <c r="K57" s="135"/>
      <c r="L57" s="135"/>
      <c r="M57" s="135">
        <f>'将来負担比率（分子）の構造'!L$50</f>
        <v>13180</v>
      </c>
      <c r="N57" s="135"/>
      <c r="O57" s="135"/>
      <c r="P57" s="135">
        <f>'将来負担比率（分子）の構造'!M$50</f>
        <v>14489</v>
      </c>
    </row>
    <row r="58" spans="1:16" x14ac:dyDescent="0.15">
      <c r="A58" s="135" t="s">
        <v>33</v>
      </c>
      <c r="B58" s="135"/>
      <c r="C58" s="135"/>
      <c r="D58" s="135">
        <f>'将来負担比率（分子）の構造'!I$49</f>
        <v>9893</v>
      </c>
      <c r="E58" s="135"/>
      <c r="F58" s="135"/>
      <c r="G58" s="135">
        <f>'将来負担比率（分子）の構造'!J$49</f>
        <v>11753</v>
      </c>
      <c r="H58" s="135"/>
      <c r="I58" s="135"/>
      <c r="J58" s="135">
        <f>'将来負担比率（分子）の構造'!K$49</f>
        <v>9805</v>
      </c>
      <c r="K58" s="135"/>
      <c r="L58" s="135"/>
      <c r="M58" s="135">
        <f>'将来負担比率（分子）の構造'!L$49</f>
        <v>11669</v>
      </c>
      <c r="N58" s="135"/>
      <c r="O58" s="135"/>
      <c r="P58" s="135">
        <f>'将来負担比率（分子）の構造'!M$49</f>
        <v>13594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2351</v>
      </c>
      <c r="C61" s="135"/>
      <c r="D61" s="135"/>
      <c r="E61" s="135">
        <f>'将来負担比率（分子）の構造'!J$46</f>
        <v>2092</v>
      </c>
      <c r="F61" s="135"/>
      <c r="G61" s="135"/>
      <c r="H61" s="135">
        <f>'将来負担比率（分子）の構造'!K$46</f>
        <v>866</v>
      </c>
      <c r="I61" s="135"/>
      <c r="J61" s="135"/>
      <c r="K61" s="135">
        <f>'将来負担比率（分子）の構造'!L$46</f>
        <v>1700</v>
      </c>
      <c r="L61" s="135"/>
      <c r="M61" s="135"/>
      <c r="N61" s="135">
        <f>'将来負担比率（分子）の構造'!M$46</f>
        <v>1730</v>
      </c>
      <c r="O61" s="135"/>
      <c r="P61" s="135"/>
    </row>
    <row r="62" spans="1:16" x14ac:dyDescent="0.15">
      <c r="A62" s="135" t="s">
        <v>28</v>
      </c>
      <c r="B62" s="135">
        <f>'将来負担比率（分子）の構造'!I$45</f>
        <v>11822</v>
      </c>
      <c r="C62" s="135"/>
      <c r="D62" s="135"/>
      <c r="E62" s="135">
        <f>'将来負担比率（分子）の構造'!J$45</f>
        <v>11681</v>
      </c>
      <c r="F62" s="135"/>
      <c r="G62" s="135"/>
      <c r="H62" s="135">
        <f>'将来負担比率（分子）の構造'!K$45</f>
        <v>11285</v>
      </c>
      <c r="I62" s="135"/>
      <c r="J62" s="135"/>
      <c r="K62" s="135">
        <f>'将来負担比率（分子）の構造'!L$45</f>
        <v>10808</v>
      </c>
      <c r="L62" s="135"/>
      <c r="M62" s="135"/>
      <c r="N62" s="135">
        <f>'将来負担比率（分子）の構造'!M$45</f>
        <v>10112</v>
      </c>
      <c r="O62" s="135"/>
      <c r="P62" s="135"/>
    </row>
    <row r="63" spans="1:16" x14ac:dyDescent="0.15">
      <c r="A63" s="135" t="s">
        <v>27</v>
      </c>
      <c r="B63" s="135">
        <f>'将来負担比率（分子）の構造'!I$44</f>
        <v>1294</v>
      </c>
      <c r="C63" s="135"/>
      <c r="D63" s="135"/>
      <c r="E63" s="135">
        <f>'将来負担比率（分子）の構造'!J$44</f>
        <v>2073</v>
      </c>
      <c r="F63" s="135"/>
      <c r="G63" s="135"/>
      <c r="H63" s="135">
        <f>'将来負担比率（分子）の構造'!K$44</f>
        <v>1886</v>
      </c>
      <c r="I63" s="135"/>
      <c r="J63" s="135"/>
      <c r="K63" s="135">
        <f>'将来負担比率（分子）の構造'!L$44</f>
        <v>1933</v>
      </c>
      <c r="L63" s="135"/>
      <c r="M63" s="135"/>
      <c r="N63" s="135">
        <f>'将来負担比率（分子）の構造'!M$44</f>
        <v>2024</v>
      </c>
      <c r="O63" s="135"/>
      <c r="P63" s="135"/>
    </row>
    <row r="64" spans="1:16" x14ac:dyDescent="0.15">
      <c r="A64" s="135" t="s">
        <v>26</v>
      </c>
      <c r="B64" s="135">
        <f>'将来負担比率（分子）の構造'!I$43</f>
        <v>59559</v>
      </c>
      <c r="C64" s="135"/>
      <c r="D64" s="135"/>
      <c r="E64" s="135">
        <f>'将来負担比率（分子）の構造'!J$43</f>
        <v>61177</v>
      </c>
      <c r="F64" s="135"/>
      <c r="G64" s="135"/>
      <c r="H64" s="135">
        <f>'将来負担比率（分子）の構造'!K$43</f>
        <v>61823</v>
      </c>
      <c r="I64" s="135"/>
      <c r="J64" s="135"/>
      <c r="K64" s="135">
        <f>'将来負担比率（分子）の構造'!L$43</f>
        <v>57594</v>
      </c>
      <c r="L64" s="135"/>
      <c r="M64" s="135"/>
      <c r="N64" s="135">
        <f>'将来負担比率（分子）の構造'!M$43</f>
        <v>57616</v>
      </c>
      <c r="O64" s="135"/>
      <c r="P64" s="135"/>
    </row>
    <row r="65" spans="1:16" x14ac:dyDescent="0.15">
      <c r="A65" s="135" t="s">
        <v>25</v>
      </c>
      <c r="B65" s="135">
        <f>'将来負担比率（分子）の構造'!I$42</f>
        <v>2081</v>
      </c>
      <c r="C65" s="135"/>
      <c r="D65" s="135"/>
      <c r="E65" s="135">
        <f>'将来負担比率（分子）の構造'!J$42</f>
        <v>1014</v>
      </c>
      <c r="F65" s="135"/>
      <c r="G65" s="135"/>
      <c r="H65" s="135">
        <f>'将来負担比率（分子）の構造'!K$42</f>
        <v>822</v>
      </c>
      <c r="I65" s="135"/>
      <c r="J65" s="135"/>
      <c r="K65" s="135">
        <f>'将来負担比率（分子）の構造'!L$42</f>
        <v>697</v>
      </c>
      <c r="L65" s="135"/>
      <c r="M65" s="135"/>
      <c r="N65" s="135">
        <f>'将来負担比率（分子）の構造'!M$42</f>
        <v>670</v>
      </c>
      <c r="O65" s="135"/>
      <c r="P65" s="135"/>
    </row>
    <row r="66" spans="1:16" x14ac:dyDescent="0.15">
      <c r="A66" s="135" t="s">
        <v>24</v>
      </c>
      <c r="B66" s="135">
        <f>'将来負担比率（分子）の構造'!I$41</f>
        <v>106218</v>
      </c>
      <c r="C66" s="135"/>
      <c r="D66" s="135"/>
      <c r="E66" s="135">
        <f>'将来負担比率（分子）の構造'!J$41</f>
        <v>103917</v>
      </c>
      <c r="F66" s="135"/>
      <c r="G66" s="135"/>
      <c r="H66" s="135">
        <f>'将来負担比率（分子）の構造'!K$41</f>
        <v>101100</v>
      </c>
      <c r="I66" s="135"/>
      <c r="J66" s="135"/>
      <c r="K66" s="135">
        <f>'将来負担比率（分子）の構造'!L$41</f>
        <v>97409</v>
      </c>
      <c r="L66" s="135"/>
      <c r="M66" s="135"/>
      <c r="N66" s="135">
        <f>'将来負担比率（分子）の構造'!M$41</f>
        <v>96377</v>
      </c>
      <c r="O66" s="135"/>
      <c r="P66" s="135"/>
    </row>
    <row r="67" spans="1:16" x14ac:dyDescent="0.15">
      <c r="A67" s="135" t="s">
        <v>62</v>
      </c>
      <c r="B67" s="135" t="e">
        <f>NA()</f>
        <v>#N/A</v>
      </c>
      <c r="C67" s="135">
        <f>IF(ISNUMBER('将来負担比率（分子）の構造'!I$52), IF('将来負担比率（分子）の構造'!I$52 &lt; 0, 0, '将来負担比率（分子）の構造'!I$52), NA())</f>
        <v>48422</v>
      </c>
      <c r="D67" s="135" t="e">
        <f>NA()</f>
        <v>#N/A</v>
      </c>
      <c r="E67" s="135" t="e">
        <f>NA()</f>
        <v>#N/A</v>
      </c>
      <c r="F67" s="135">
        <f>IF(ISNUMBER('将来負担比率（分子）の構造'!J$52), IF('将来負担比率（分子）の構造'!J$52 &lt; 0, 0, '将来負担比率（分子）の構造'!J$52), NA())</f>
        <v>42201</v>
      </c>
      <c r="G67" s="135" t="e">
        <f>NA()</f>
        <v>#N/A</v>
      </c>
      <c r="H67" s="135" t="e">
        <f>NA()</f>
        <v>#N/A</v>
      </c>
      <c r="I67" s="135">
        <f>IF(ISNUMBER('将来負担比率（分子）の構造'!K$52), IF('将来負担比率（分子）の構造'!K$52 &lt; 0, 0, '将来負担比率（分子）の構造'!K$52), NA())</f>
        <v>42157</v>
      </c>
      <c r="J67" s="135" t="e">
        <f>NA()</f>
        <v>#N/A</v>
      </c>
      <c r="K67" s="135" t="e">
        <f>NA()</f>
        <v>#N/A</v>
      </c>
      <c r="L67" s="135">
        <f>IF(ISNUMBER('将来負担比率（分子）の構造'!L$52), IF('将来負担比率（分子）の構造'!L$52 &lt; 0, 0, '将来負担比率（分子）の構造'!L$52), NA())</f>
        <v>36087</v>
      </c>
      <c r="M67" s="135" t="e">
        <f>NA()</f>
        <v>#N/A</v>
      </c>
      <c r="N67" s="135" t="e">
        <f>NA()</f>
        <v>#N/A</v>
      </c>
      <c r="O67" s="135">
        <f>IF(ISNUMBER('将来負担比率（分子）の構造'!M$52), IF('将来負担比率（分子）の構造'!M$52 &lt; 0, 0, '将来負担比率（分子）の構造'!M$52), NA())</f>
        <v>32592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22942104</v>
      </c>
      <c r="S5" s="613"/>
      <c r="T5" s="613"/>
      <c r="U5" s="613"/>
      <c r="V5" s="613"/>
      <c r="W5" s="613"/>
      <c r="X5" s="613"/>
      <c r="Y5" s="614"/>
      <c r="Z5" s="615">
        <v>23.9</v>
      </c>
      <c r="AA5" s="615"/>
      <c r="AB5" s="615"/>
      <c r="AC5" s="615"/>
      <c r="AD5" s="616">
        <v>22421093</v>
      </c>
      <c r="AE5" s="616"/>
      <c r="AF5" s="616"/>
      <c r="AG5" s="616"/>
      <c r="AH5" s="616"/>
      <c r="AI5" s="616"/>
      <c r="AJ5" s="616"/>
      <c r="AK5" s="616"/>
      <c r="AL5" s="617">
        <v>44.9</v>
      </c>
      <c r="AM5" s="618"/>
      <c r="AN5" s="618"/>
      <c r="AO5" s="619"/>
      <c r="AP5" s="609" t="s">
        <v>204</v>
      </c>
      <c r="AQ5" s="610"/>
      <c r="AR5" s="610"/>
      <c r="AS5" s="610"/>
      <c r="AT5" s="610"/>
      <c r="AU5" s="610"/>
      <c r="AV5" s="610"/>
      <c r="AW5" s="610"/>
      <c r="AX5" s="610"/>
      <c r="AY5" s="610"/>
      <c r="AZ5" s="610"/>
      <c r="BA5" s="610"/>
      <c r="BB5" s="610"/>
      <c r="BC5" s="610"/>
      <c r="BD5" s="610"/>
      <c r="BE5" s="610"/>
      <c r="BF5" s="611"/>
      <c r="BG5" s="623">
        <v>22401763</v>
      </c>
      <c r="BH5" s="624"/>
      <c r="BI5" s="624"/>
      <c r="BJ5" s="624"/>
      <c r="BK5" s="624"/>
      <c r="BL5" s="624"/>
      <c r="BM5" s="624"/>
      <c r="BN5" s="625"/>
      <c r="BO5" s="626">
        <v>97.6</v>
      </c>
      <c r="BP5" s="626"/>
      <c r="BQ5" s="626"/>
      <c r="BR5" s="626"/>
      <c r="BS5" s="627">
        <v>1067929</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x14ac:dyDescent="0.15">
      <c r="B6" s="620" t="s">
        <v>208</v>
      </c>
      <c r="C6" s="621"/>
      <c r="D6" s="621"/>
      <c r="E6" s="621"/>
      <c r="F6" s="621"/>
      <c r="G6" s="621"/>
      <c r="H6" s="621"/>
      <c r="I6" s="621"/>
      <c r="J6" s="621"/>
      <c r="K6" s="621"/>
      <c r="L6" s="621"/>
      <c r="M6" s="621"/>
      <c r="N6" s="621"/>
      <c r="O6" s="621"/>
      <c r="P6" s="621"/>
      <c r="Q6" s="622"/>
      <c r="R6" s="623">
        <v>616297</v>
      </c>
      <c r="S6" s="624"/>
      <c r="T6" s="624"/>
      <c r="U6" s="624"/>
      <c r="V6" s="624"/>
      <c r="W6" s="624"/>
      <c r="X6" s="624"/>
      <c r="Y6" s="625"/>
      <c r="Z6" s="626">
        <v>0.6</v>
      </c>
      <c r="AA6" s="626"/>
      <c r="AB6" s="626"/>
      <c r="AC6" s="626"/>
      <c r="AD6" s="627">
        <v>616297</v>
      </c>
      <c r="AE6" s="627"/>
      <c r="AF6" s="627"/>
      <c r="AG6" s="627"/>
      <c r="AH6" s="627"/>
      <c r="AI6" s="627"/>
      <c r="AJ6" s="627"/>
      <c r="AK6" s="627"/>
      <c r="AL6" s="628">
        <v>1.2</v>
      </c>
      <c r="AM6" s="629"/>
      <c r="AN6" s="629"/>
      <c r="AO6" s="630"/>
      <c r="AP6" s="620" t="s">
        <v>209</v>
      </c>
      <c r="AQ6" s="621"/>
      <c r="AR6" s="621"/>
      <c r="AS6" s="621"/>
      <c r="AT6" s="621"/>
      <c r="AU6" s="621"/>
      <c r="AV6" s="621"/>
      <c r="AW6" s="621"/>
      <c r="AX6" s="621"/>
      <c r="AY6" s="621"/>
      <c r="AZ6" s="621"/>
      <c r="BA6" s="621"/>
      <c r="BB6" s="621"/>
      <c r="BC6" s="621"/>
      <c r="BD6" s="621"/>
      <c r="BE6" s="621"/>
      <c r="BF6" s="622"/>
      <c r="BG6" s="623">
        <v>22401763</v>
      </c>
      <c r="BH6" s="624"/>
      <c r="BI6" s="624"/>
      <c r="BJ6" s="624"/>
      <c r="BK6" s="624"/>
      <c r="BL6" s="624"/>
      <c r="BM6" s="624"/>
      <c r="BN6" s="625"/>
      <c r="BO6" s="626">
        <v>97.6</v>
      </c>
      <c r="BP6" s="626"/>
      <c r="BQ6" s="626"/>
      <c r="BR6" s="626"/>
      <c r="BS6" s="627">
        <v>1067929</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495988</v>
      </c>
      <c r="CS6" s="624"/>
      <c r="CT6" s="624"/>
      <c r="CU6" s="624"/>
      <c r="CV6" s="624"/>
      <c r="CW6" s="624"/>
      <c r="CX6" s="624"/>
      <c r="CY6" s="625"/>
      <c r="CZ6" s="626">
        <v>0.5</v>
      </c>
      <c r="DA6" s="626"/>
      <c r="DB6" s="626"/>
      <c r="DC6" s="626"/>
      <c r="DD6" s="632" t="s">
        <v>211</v>
      </c>
      <c r="DE6" s="624"/>
      <c r="DF6" s="624"/>
      <c r="DG6" s="624"/>
      <c r="DH6" s="624"/>
      <c r="DI6" s="624"/>
      <c r="DJ6" s="624"/>
      <c r="DK6" s="624"/>
      <c r="DL6" s="624"/>
      <c r="DM6" s="624"/>
      <c r="DN6" s="624"/>
      <c r="DO6" s="624"/>
      <c r="DP6" s="625"/>
      <c r="DQ6" s="632">
        <v>495988</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53101</v>
      </c>
      <c r="S7" s="624"/>
      <c r="T7" s="624"/>
      <c r="U7" s="624"/>
      <c r="V7" s="624"/>
      <c r="W7" s="624"/>
      <c r="X7" s="624"/>
      <c r="Y7" s="625"/>
      <c r="Z7" s="626">
        <v>0.1</v>
      </c>
      <c r="AA7" s="626"/>
      <c r="AB7" s="626"/>
      <c r="AC7" s="626"/>
      <c r="AD7" s="627">
        <v>53101</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10052433</v>
      </c>
      <c r="BH7" s="624"/>
      <c r="BI7" s="624"/>
      <c r="BJ7" s="624"/>
      <c r="BK7" s="624"/>
      <c r="BL7" s="624"/>
      <c r="BM7" s="624"/>
      <c r="BN7" s="625"/>
      <c r="BO7" s="626">
        <v>43.8</v>
      </c>
      <c r="BP7" s="626"/>
      <c r="BQ7" s="626"/>
      <c r="BR7" s="626"/>
      <c r="BS7" s="627">
        <v>377553</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9573760</v>
      </c>
      <c r="CS7" s="624"/>
      <c r="CT7" s="624"/>
      <c r="CU7" s="624"/>
      <c r="CV7" s="624"/>
      <c r="CW7" s="624"/>
      <c r="CX7" s="624"/>
      <c r="CY7" s="625"/>
      <c r="CZ7" s="626">
        <v>10.199999999999999</v>
      </c>
      <c r="DA7" s="626"/>
      <c r="DB7" s="626"/>
      <c r="DC7" s="626"/>
      <c r="DD7" s="632">
        <v>287402</v>
      </c>
      <c r="DE7" s="624"/>
      <c r="DF7" s="624"/>
      <c r="DG7" s="624"/>
      <c r="DH7" s="624"/>
      <c r="DI7" s="624"/>
      <c r="DJ7" s="624"/>
      <c r="DK7" s="624"/>
      <c r="DL7" s="624"/>
      <c r="DM7" s="624"/>
      <c r="DN7" s="624"/>
      <c r="DO7" s="624"/>
      <c r="DP7" s="625"/>
      <c r="DQ7" s="632">
        <v>7996758</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110471</v>
      </c>
      <c r="S8" s="624"/>
      <c r="T8" s="624"/>
      <c r="U8" s="624"/>
      <c r="V8" s="624"/>
      <c r="W8" s="624"/>
      <c r="X8" s="624"/>
      <c r="Y8" s="625"/>
      <c r="Z8" s="626">
        <v>0.1</v>
      </c>
      <c r="AA8" s="626"/>
      <c r="AB8" s="626"/>
      <c r="AC8" s="626"/>
      <c r="AD8" s="627">
        <v>110471</v>
      </c>
      <c r="AE8" s="627"/>
      <c r="AF8" s="627"/>
      <c r="AG8" s="627"/>
      <c r="AH8" s="627"/>
      <c r="AI8" s="627"/>
      <c r="AJ8" s="627"/>
      <c r="AK8" s="627"/>
      <c r="AL8" s="628">
        <v>0.2</v>
      </c>
      <c r="AM8" s="629"/>
      <c r="AN8" s="629"/>
      <c r="AO8" s="630"/>
      <c r="AP8" s="620" t="s">
        <v>216</v>
      </c>
      <c r="AQ8" s="621"/>
      <c r="AR8" s="621"/>
      <c r="AS8" s="621"/>
      <c r="AT8" s="621"/>
      <c r="AU8" s="621"/>
      <c r="AV8" s="621"/>
      <c r="AW8" s="621"/>
      <c r="AX8" s="621"/>
      <c r="AY8" s="621"/>
      <c r="AZ8" s="621"/>
      <c r="BA8" s="621"/>
      <c r="BB8" s="621"/>
      <c r="BC8" s="621"/>
      <c r="BD8" s="621"/>
      <c r="BE8" s="621"/>
      <c r="BF8" s="622"/>
      <c r="BG8" s="623">
        <v>307328</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31753048</v>
      </c>
      <c r="CS8" s="624"/>
      <c r="CT8" s="624"/>
      <c r="CU8" s="624"/>
      <c r="CV8" s="624"/>
      <c r="CW8" s="624"/>
      <c r="CX8" s="624"/>
      <c r="CY8" s="625"/>
      <c r="CZ8" s="626">
        <v>33.799999999999997</v>
      </c>
      <c r="DA8" s="626"/>
      <c r="DB8" s="626"/>
      <c r="DC8" s="626"/>
      <c r="DD8" s="632">
        <v>626457</v>
      </c>
      <c r="DE8" s="624"/>
      <c r="DF8" s="624"/>
      <c r="DG8" s="624"/>
      <c r="DH8" s="624"/>
      <c r="DI8" s="624"/>
      <c r="DJ8" s="624"/>
      <c r="DK8" s="624"/>
      <c r="DL8" s="624"/>
      <c r="DM8" s="624"/>
      <c r="DN8" s="624"/>
      <c r="DO8" s="624"/>
      <c r="DP8" s="625"/>
      <c r="DQ8" s="632">
        <v>15198519</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103025</v>
      </c>
      <c r="S9" s="624"/>
      <c r="T9" s="624"/>
      <c r="U9" s="624"/>
      <c r="V9" s="624"/>
      <c r="W9" s="624"/>
      <c r="X9" s="624"/>
      <c r="Y9" s="625"/>
      <c r="Z9" s="626">
        <v>0.1</v>
      </c>
      <c r="AA9" s="626"/>
      <c r="AB9" s="626"/>
      <c r="AC9" s="626"/>
      <c r="AD9" s="627">
        <v>103025</v>
      </c>
      <c r="AE9" s="627"/>
      <c r="AF9" s="627"/>
      <c r="AG9" s="627"/>
      <c r="AH9" s="627"/>
      <c r="AI9" s="627"/>
      <c r="AJ9" s="627"/>
      <c r="AK9" s="627"/>
      <c r="AL9" s="628">
        <v>0.2</v>
      </c>
      <c r="AM9" s="629"/>
      <c r="AN9" s="629"/>
      <c r="AO9" s="630"/>
      <c r="AP9" s="620" t="s">
        <v>219</v>
      </c>
      <c r="AQ9" s="621"/>
      <c r="AR9" s="621"/>
      <c r="AS9" s="621"/>
      <c r="AT9" s="621"/>
      <c r="AU9" s="621"/>
      <c r="AV9" s="621"/>
      <c r="AW9" s="621"/>
      <c r="AX9" s="621"/>
      <c r="AY9" s="621"/>
      <c r="AZ9" s="621"/>
      <c r="BA9" s="621"/>
      <c r="BB9" s="621"/>
      <c r="BC9" s="621"/>
      <c r="BD9" s="621"/>
      <c r="BE9" s="621"/>
      <c r="BF9" s="622"/>
      <c r="BG9" s="623">
        <v>7576629</v>
      </c>
      <c r="BH9" s="624"/>
      <c r="BI9" s="624"/>
      <c r="BJ9" s="624"/>
      <c r="BK9" s="624"/>
      <c r="BL9" s="624"/>
      <c r="BM9" s="624"/>
      <c r="BN9" s="625"/>
      <c r="BO9" s="626">
        <v>33</v>
      </c>
      <c r="BP9" s="626"/>
      <c r="BQ9" s="626"/>
      <c r="BR9" s="626"/>
      <c r="BS9" s="632" t="s">
        <v>109</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6899829</v>
      </c>
      <c r="CS9" s="624"/>
      <c r="CT9" s="624"/>
      <c r="CU9" s="624"/>
      <c r="CV9" s="624"/>
      <c r="CW9" s="624"/>
      <c r="CX9" s="624"/>
      <c r="CY9" s="625"/>
      <c r="CZ9" s="626">
        <v>7.4</v>
      </c>
      <c r="DA9" s="626"/>
      <c r="DB9" s="626"/>
      <c r="DC9" s="626"/>
      <c r="DD9" s="632">
        <v>96761</v>
      </c>
      <c r="DE9" s="624"/>
      <c r="DF9" s="624"/>
      <c r="DG9" s="624"/>
      <c r="DH9" s="624"/>
      <c r="DI9" s="624"/>
      <c r="DJ9" s="624"/>
      <c r="DK9" s="624"/>
      <c r="DL9" s="624"/>
      <c r="DM9" s="624"/>
      <c r="DN9" s="624"/>
      <c r="DO9" s="624"/>
      <c r="DP9" s="625"/>
      <c r="DQ9" s="632">
        <v>5427898</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3889415</v>
      </c>
      <c r="S10" s="624"/>
      <c r="T10" s="624"/>
      <c r="U10" s="624"/>
      <c r="V10" s="624"/>
      <c r="W10" s="624"/>
      <c r="X10" s="624"/>
      <c r="Y10" s="625"/>
      <c r="Z10" s="626">
        <v>4.0999999999999996</v>
      </c>
      <c r="AA10" s="626"/>
      <c r="AB10" s="626"/>
      <c r="AC10" s="626"/>
      <c r="AD10" s="627">
        <v>3889415</v>
      </c>
      <c r="AE10" s="627"/>
      <c r="AF10" s="627"/>
      <c r="AG10" s="627"/>
      <c r="AH10" s="627"/>
      <c r="AI10" s="627"/>
      <c r="AJ10" s="627"/>
      <c r="AK10" s="627"/>
      <c r="AL10" s="628">
        <v>7.8</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639903</v>
      </c>
      <c r="BH10" s="624"/>
      <c r="BI10" s="624"/>
      <c r="BJ10" s="624"/>
      <c r="BK10" s="624"/>
      <c r="BL10" s="624"/>
      <c r="BM10" s="624"/>
      <c r="BN10" s="625"/>
      <c r="BO10" s="626">
        <v>2.8</v>
      </c>
      <c r="BP10" s="626"/>
      <c r="BQ10" s="626"/>
      <c r="BR10" s="626"/>
      <c r="BS10" s="632">
        <v>105905</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44292</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v>2878</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v>19659</v>
      </c>
      <c r="S11" s="624"/>
      <c r="T11" s="624"/>
      <c r="U11" s="624"/>
      <c r="V11" s="624"/>
      <c r="W11" s="624"/>
      <c r="X11" s="624"/>
      <c r="Y11" s="625"/>
      <c r="Z11" s="626">
        <v>0</v>
      </c>
      <c r="AA11" s="626"/>
      <c r="AB11" s="626"/>
      <c r="AC11" s="626"/>
      <c r="AD11" s="627">
        <v>19659</v>
      </c>
      <c r="AE11" s="627"/>
      <c r="AF11" s="627"/>
      <c r="AG11" s="627"/>
      <c r="AH11" s="627"/>
      <c r="AI11" s="627"/>
      <c r="AJ11" s="627"/>
      <c r="AK11" s="627"/>
      <c r="AL11" s="628">
        <v>0</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1528573</v>
      </c>
      <c r="BH11" s="624"/>
      <c r="BI11" s="624"/>
      <c r="BJ11" s="624"/>
      <c r="BK11" s="624"/>
      <c r="BL11" s="624"/>
      <c r="BM11" s="624"/>
      <c r="BN11" s="625"/>
      <c r="BO11" s="626">
        <v>6.7</v>
      </c>
      <c r="BP11" s="626"/>
      <c r="BQ11" s="626"/>
      <c r="BR11" s="626"/>
      <c r="BS11" s="632">
        <v>271648</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4193099</v>
      </c>
      <c r="CS11" s="624"/>
      <c r="CT11" s="624"/>
      <c r="CU11" s="624"/>
      <c r="CV11" s="624"/>
      <c r="CW11" s="624"/>
      <c r="CX11" s="624"/>
      <c r="CY11" s="625"/>
      <c r="CZ11" s="626">
        <v>4.5</v>
      </c>
      <c r="DA11" s="626"/>
      <c r="DB11" s="626"/>
      <c r="DC11" s="626"/>
      <c r="DD11" s="632">
        <v>786263</v>
      </c>
      <c r="DE11" s="624"/>
      <c r="DF11" s="624"/>
      <c r="DG11" s="624"/>
      <c r="DH11" s="624"/>
      <c r="DI11" s="624"/>
      <c r="DJ11" s="624"/>
      <c r="DK11" s="624"/>
      <c r="DL11" s="624"/>
      <c r="DM11" s="624"/>
      <c r="DN11" s="624"/>
      <c r="DO11" s="624"/>
      <c r="DP11" s="625"/>
      <c r="DQ11" s="632">
        <v>2894424</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10532247</v>
      </c>
      <c r="BH12" s="624"/>
      <c r="BI12" s="624"/>
      <c r="BJ12" s="624"/>
      <c r="BK12" s="624"/>
      <c r="BL12" s="624"/>
      <c r="BM12" s="624"/>
      <c r="BN12" s="625"/>
      <c r="BO12" s="626">
        <v>45.9</v>
      </c>
      <c r="BP12" s="626"/>
      <c r="BQ12" s="626"/>
      <c r="BR12" s="626"/>
      <c r="BS12" s="632">
        <v>690376</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11688193</v>
      </c>
      <c r="CS12" s="624"/>
      <c r="CT12" s="624"/>
      <c r="CU12" s="624"/>
      <c r="CV12" s="624"/>
      <c r="CW12" s="624"/>
      <c r="CX12" s="624"/>
      <c r="CY12" s="625"/>
      <c r="CZ12" s="626">
        <v>12.5</v>
      </c>
      <c r="DA12" s="626"/>
      <c r="DB12" s="626"/>
      <c r="DC12" s="626"/>
      <c r="DD12" s="632">
        <v>1013773</v>
      </c>
      <c r="DE12" s="624"/>
      <c r="DF12" s="624"/>
      <c r="DG12" s="624"/>
      <c r="DH12" s="624"/>
      <c r="DI12" s="624"/>
      <c r="DJ12" s="624"/>
      <c r="DK12" s="624"/>
      <c r="DL12" s="624"/>
      <c r="DM12" s="624"/>
      <c r="DN12" s="624"/>
      <c r="DO12" s="624"/>
      <c r="DP12" s="625"/>
      <c r="DQ12" s="632">
        <v>1924907</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103182</v>
      </c>
      <c r="S13" s="624"/>
      <c r="T13" s="624"/>
      <c r="U13" s="624"/>
      <c r="V13" s="624"/>
      <c r="W13" s="624"/>
      <c r="X13" s="624"/>
      <c r="Y13" s="625"/>
      <c r="Z13" s="626">
        <v>0.1</v>
      </c>
      <c r="AA13" s="626"/>
      <c r="AB13" s="626"/>
      <c r="AC13" s="626"/>
      <c r="AD13" s="627">
        <v>103182</v>
      </c>
      <c r="AE13" s="627"/>
      <c r="AF13" s="627"/>
      <c r="AG13" s="627"/>
      <c r="AH13" s="627"/>
      <c r="AI13" s="627"/>
      <c r="AJ13" s="627"/>
      <c r="AK13" s="627"/>
      <c r="AL13" s="628">
        <v>0.2</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10427392</v>
      </c>
      <c r="BH13" s="624"/>
      <c r="BI13" s="624"/>
      <c r="BJ13" s="624"/>
      <c r="BK13" s="624"/>
      <c r="BL13" s="624"/>
      <c r="BM13" s="624"/>
      <c r="BN13" s="625"/>
      <c r="BO13" s="626">
        <v>45.5</v>
      </c>
      <c r="BP13" s="626"/>
      <c r="BQ13" s="626"/>
      <c r="BR13" s="626"/>
      <c r="BS13" s="632">
        <v>690376</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7204868</v>
      </c>
      <c r="CS13" s="624"/>
      <c r="CT13" s="624"/>
      <c r="CU13" s="624"/>
      <c r="CV13" s="624"/>
      <c r="CW13" s="624"/>
      <c r="CX13" s="624"/>
      <c r="CY13" s="625"/>
      <c r="CZ13" s="626">
        <v>7.7</v>
      </c>
      <c r="DA13" s="626"/>
      <c r="DB13" s="626"/>
      <c r="DC13" s="626"/>
      <c r="DD13" s="632">
        <v>1751836</v>
      </c>
      <c r="DE13" s="624"/>
      <c r="DF13" s="624"/>
      <c r="DG13" s="624"/>
      <c r="DH13" s="624"/>
      <c r="DI13" s="624"/>
      <c r="DJ13" s="624"/>
      <c r="DK13" s="624"/>
      <c r="DL13" s="624"/>
      <c r="DM13" s="624"/>
      <c r="DN13" s="624"/>
      <c r="DO13" s="624"/>
      <c r="DP13" s="625"/>
      <c r="DQ13" s="632">
        <v>5452149</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452305</v>
      </c>
      <c r="BH14" s="624"/>
      <c r="BI14" s="624"/>
      <c r="BJ14" s="624"/>
      <c r="BK14" s="624"/>
      <c r="BL14" s="624"/>
      <c r="BM14" s="624"/>
      <c r="BN14" s="625"/>
      <c r="BO14" s="626">
        <v>2</v>
      </c>
      <c r="BP14" s="626"/>
      <c r="BQ14" s="626"/>
      <c r="BR14" s="626"/>
      <c r="BS14" s="632" t="s">
        <v>109</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2749846</v>
      </c>
      <c r="CS14" s="624"/>
      <c r="CT14" s="624"/>
      <c r="CU14" s="624"/>
      <c r="CV14" s="624"/>
      <c r="CW14" s="624"/>
      <c r="CX14" s="624"/>
      <c r="CY14" s="625"/>
      <c r="CZ14" s="626">
        <v>2.9</v>
      </c>
      <c r="DA14" s="626"/>
      <c r="DB14" s="626"/>
      <c r="DC14" s="626"/>
      <c r="DD14" s="632">
        <v>77180</v>
      </c>
      <c r="DE14" s="624"/>
      <c r="DF14" s="624"/>
      <c r="DG14" s="624"/>
      <c r="DH14" s="624"/>
      <c r="DI14" s="624"/>
      <c r="DJ14" s="624"/>
      <c r="DK14" s="624"/>
      <c r="DL14" s="624"/>
      <c r="DM14" s="624"/>
      <c r="DN14" s="624"/>
      <c r="DO14" s="624"/>
      <c r="DP14" s="625"/>
      <c r="DQ14" s="632">
        <v>2653287</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76774</v>
      </c>
      <c r="S15" s="624"/>
      <c r="T15" s="624"/>
      <c r="U15" s="624"/>
      <c r="V15" s="624"/>
      <c r="W15" s="624"/>
      <c r="X15" s="624"/>
      <c r="Y15" s="625"/>
      <c r="Z15" s="626">
        <v>0.1</v>
      </c>
      <c r="AA15" s="626"/>
      <c r="AB15" s="626"/>
      <c r="AC15" s="626"/>
      <c r="AD15" s="627">
        <v>76774</v>
      </c>
      <c r="AE15" s="627"/>
      <c r="AF15" s="627"/>
      <c r="AG15" s="627"/>
      <c r="AH15" s="627"/>
      <c r="AI15" s="627"/>
      <c r="AJ15" s="627"/>
      <c r="AK15" s="627"/>
      <c r="AL15" s="628">
        <v>0.2</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1364778</v>
      </c>
      <c r="BH15" s="624"/>
      <c r="BI15" s="624"/>
      <c r="BJ15" s="624"/>
      <c r="BK15" s="624"/>
      <c r="BL15" s="624"/>
      <c r="BM15" s="624"/>
      <c r="BN15" s="625"/>
      <c r="BO15" s="626">
        <v>5.9</v>
      </c>
      <c r="BP15" s="626"/>
      <c r="BQ15" s="626"/>
      <c r="BR15" s="626"/>
      <c r="BS15" s="632" t="s">
        <v>109</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8524979</v>
      </c>
      <c r="CS15" s="624"/>
      <c r="CT15" s="624"/>
      <c r="CU15" s="624"/>
      <c r="CV15" s="624"/>
      <c r="CW15" s="624"/>
      <c r="CX15" s="624"/>
      <c r="CY15" s="625"/>
      <c r="CZ15" s="626">
        <v>9.1</v>
      </c>
      <c r="DA15" s="626"/>
      <c r="DB15" s="626"/>
      <c r="DC15" s="626"/>
      <c r="DD15" s="632">
        <v>3267358</v>
      </c>
      <c r="DE15" s="624"/>
      <c r="DF15" s="624"/>
      <c r="DG15" s="624"/>
      <c r="DH15" s="624"/>
      <c r="DI15" s="624"/>
      <c r="DJ15" s="624"/>
      <c r="DK15" s="624"/>
      <c r="DL15" s="624"/>
      <c r="DM15" s="624"/>
      <c r="DN15" s="624"/>
      <c r="DO15" s="624"/>
      <c r="DP15" s="625"/>
      <c r="DQ15" s="632">
        <v>5255872</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24613565</v>
      </c>
      <c r="S16" s="624"/>
      <c r="T16" s="624"/>
      <c r="U16" s="624"/>
      <c r="V16" s="624"/>
      <c r="W16" s="624"/>
      <c r="X16" s="624"/>
      <c r="Y16" s="625"/>
      <c r="Z16" s="626">
        <v>25.7</v>
      </c>
      <c r="AA16" s="626"/>
      <c r="AB16" s="626"/>
      <c r="AC16" s="626"/>
      <c r="AD16" s="627">
        <v>22498571</v>
      </c>
      <c r="AE16" s="627"/>
      <c r="AF16" s="627"/>
      <c r="AG16" s="627"/>
      <c r="AH16" s="627"/>
      <c r="AI16" s="627"/>
      <c r="AJ16" s="627"/>
      <c r="AK16" s="627"/>
      <c r="AL16" s="628">
        <v>45</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132439</v>
      </c>
      <c r="CS16" s="624"/>
      <c r="CT16" s="624"/>
      <c r="CU16" s="624"/>
      <c r="CV16" s="624"/>
      <c r="CW16" s="624"/>
      <c r="CX16" s="624"/>
      <c r="CY16" s="625"/>
      <c r="CZ16" s="626">
        <v>0.1</v>
      </c>
      <c r="DA16" s="626"/>
      <c r="DB16" s="626"/>
      <c r="DC16" s="626"/>
      <c r="DD16" s="632" t="s">
        <v>109</v>
      </c>
      <c r="DE16" s="624"/>
      <c r="DF16" s="624"/>
      <c r="DG16" s="624"/>
      <c r="DH16" s="624"/>
      <c r="DI16" s="624"/>
      <c r="DJ16" s="624"/>
      <c r="DK16" s="624"/>
      <c r="DL16" s="624"/>
      <c r="DM16" s="624"/>
      <c r="DN16" s="624"/>
      <c r="DO16" s="624"/>
      <c r="DP16" s="625"/>
      <c r="DQ16" s="632">
        <v>2839</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22498571</v>
      </c>
      <c r="S17" s="624"/>
      <c r="T17" s="624"/>
      <c r="U17" s="624"/>
      <c r="V17" s="624"/>
      <c r="W17" s="624"/>
      <c r="X17" s="624"/>
      <c r="Y17" s="625"/>
      <c r="Z17" s="626">
        <v>23.5</v>
      </c>
      <c r="AA17" s="626"/>
      <c r="AB17" s="626"/>
      <c r="AC17" s="626"/>
      <c r="AD17" s="627">
        <v>22498571</v>
      </c>
      <c r="AE17" s="627"/>
      <c r="AF17" s="627"/>
      <c r="AG17" s="627"/>
      <c r="AH17" s="627"/>
      <c r="AI17" s="627"/>
      <c r="AJ17" s="627"/>
      <c r="AK17" s="627"/>
      <c r="AL17" s="628">
        <v>45</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10611183</v>
      </c>
      <c r="CS17" s="624"/>
      <c r="CT17" s="624"/>
      <c r="CU17" s="624"/>
      <c r="CV17" s="624"/>
      <c r="CW17" s="624"/>
      <c r="CX17" s="624"/>
      <c r="CY17" s="625"/>
      <c r="CZ17" s="626">
        <v>11.3</v>
      </c>
      <c r="DA17" s="626"/>
      <c r="DB17" s="626"/>
      <c r="DC17" s="626"/>
      <c r="DD17" s="632" t="s">
        <v>109</v>
      </c>
      <c r="DE17" s="624"/>
      <c r="DF17" s="624"/>
      <c r="DG17" s="624"/>
      <c r="DH17" s="624"/>
      <c r="DI17" s="624"/>
      <c r="DJ17" s="624"/>
      <c r="DK17" s="624"/>
      <c r="DL17" s="624"/>
      <c r="DM17" s="624"/>
      <c r="DN17" s="624"/>
      <c r="DO17" s="624"/>
      <c r="DP17" s="625"/>
      <c r="DQ17" s="632">
        <v>10164641</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2114987</v>
      </c>
      <c r="S18" s="624"/>
      <c r="T18" s="624"/>
      <c r="U18" s="624"/>
      <c r="V18" s="624"/>
      <c r="W18" s="624"/>
      <c r="X18" s="624"/>
      <c r="Y18" s="625"/>
      <c r="Z18" s="626">
        <v>2.2000000000000002</v>
      </c>
      <c r="AA18" s="626"/>
      <c r="AB18" s="626"/>
      <c r="AC18" s="626"/>
      <c r="AD18" s="627" t="s">
        <v>109</v>
      </c>
      <c r="AE18" s="627"/>
      <c r="AF18" s="627"/>
      <c r="AG18" s="627"/>
      <c r="AH18" s="627"/>
      <c r="AI18" s="627"/>
      <c r="AJ18" s="627"/>
      <c r="AK18" s="627"/>
      <c r="AL18" s="628" t="s">
        <v>109</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v>7</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540341</v>
      </c>
      <c r="BH19" s="624"/>
      <c r="BI19" s="624"/>
      <c r="BJ19" s="624"/>
      <c r="BK19" s="624"/>
      <c r="BL19" s="624"/>
      <c r="BM19" s="624"/>
      <c r="BN19" s="625"/>
      <c r="BO19" s="626">
        <v>2.4</v>
      </c>
      <c r="BP19" s="626"/>
      <c r="BQ19" s="626"/>
      <c r="BR19" s="626"/>
      <c r="BS19" s="632" t="s">
        <v>109</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52527593</v>
      </c>
      <c r="S20" s="624"/>
      <c r="T20" s="624"/>
      <c r="U20" s="624"/>
      <c r="V20" s="624"/>
      <c r="W20" s="624"/>
      <c r="X20" s="624"/>
      <c r="Y20" s="625"/>
      <c r="Z20" s="626">
        <v>54.8</v>
      </c>
      <c r="AA20" s="626"/>
      <c r="AB20" s="626"/>
      <c r="AC20" s="626"/>
      <c r="AD20" s="627">
        <v>49891588</v>
      </c>
      <c r="AE20" s="627"/>
      <c r="AF20" s="627"/>
      <c r="AG20" s="627"/>
      <c r="AH20" s="627"/>
      <c r="AI20" s="627"/>
      <c r="AJ20" s="627"/>
      <c r="AK20" s="627"/>
      <c r="AL20" s="628">
        <v>99.8</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540341</v>
      </c>
      <c r="BH20" s="624"/>
      <c r="BI20" s="624"/>
      <c r="BJ20" s="624"/>
      <c r="BK20" s="624"/>
      <c r="BL20" s="624"/>
      <c r="BM20" s="624"/>
      <c r="BN20" s="625"/>
      <c r="BO20" s="626">
        <v>2.4</v>
      </c>
      <c r="BP20" s="626"/>
      <c r="BQ20" s="626"/>
      <c r="BR20" s="626"/>
      <c r="BS20" s="632" t="s">
        <v>109</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93871524</v>
      </c>
      <c r="CS20" s="624"/>
      <c r="CT20" s="624"/>
      <c r="CU20" s="624"/>
      <c r="CV20" s="624"/>
      <c r="CW20" s="624"/>
      <c r="CX20" s="624"/>
      <c r="CY20" s="625"/>
      <c r="CZ20" s="626">
        <v>100</v>
      </c>
      <c r="DA20" s="626"/>
      <c r="DB20" s="626"/>
      <c r="DC20" s="626"/>
      <c r="DD20" s="632">
        <v>7907030</v>
      </c>
      <c r="DE20" s="624"/>
      <c r="DF20" s="624"/>
      <c r="DG20" s="624"/>
      <c r="DH20" s="624"/>
      <c r="DI20" s="624"/>
      <c r="DJ20" s="624"/>
      <c r="DK20" s="624"/>
      <c r="DL20" s="624"/>
      <c r="DM20" s="624"/>
      <c r="DN20" s="624"/>
      <c r="DO20" s="624"/>
      <c r="DP20" s="625"/>
      <c r="DQ20" s="632">
        <v>57470160</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28119</v>
      </c>
      <c r="S21" s="624"/>
      <c r="T21" s="624"/>
      <c r="U21" s="624"/>
      <c r="V21" s="624"/>
      <c r="W21" s="624"/>
      <c r="X21" s="624"/>
      <c r="Y21" s="625"/>
      <c r="Z21" s="626">
        <v>0</v>
      </c>
      <c r="AA21" s="626"/>
      <c r="AB21" s="626"/>
      <c r="AC21" s="626"/>
      <c r="AD21" s="627">
        <v>28119</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19330</v>
      </c>
      <c r="BH21" s="624"/>
      <c r="BI21" s="624"/>
      <c r="BJ21" s="624"/>
      <c r="BK21" s="624"/>
      <c r="BL21" s="624"/>
      <c r="BM21" s="624"/>
      <c r="BN21" s="625"/>
      <c r="BO21" s="626">
        <v>0.1</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868537</v>
      </c>
      <c r="S22" s="624"/>
      <c r="T22" s="624"/>
      <c r="U22" s="624"/>
      <c r="V22" s="624"/>
      <c r="W22" s="624"/>
      <c r="X22" s="624"/>
      <c r="Y22" s="625"/>
      <c r="Z22" s="626">
        <v>0.9</v>
      </c>
      <c r="AA22" s="626"/>
      <c r="AB22" s="626"/>
      <c r="AC22" s="626"/>
      <c r="AD22" s="627" t="s">
        <v>109</v>
      </c>
      <c r="AE22" s="627"/>
      <c r="AF22" s="627"/>
      <c r="AG22" s="627"/>
      <c r="AH22" s="627"/>
      <c r="AI22" s="627"/>
      <c r="AJ22" s="627"/>
      <c r="AK22" s="627"/>
      <c r="AL22" s="628" t="s">
        <v>109</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1266700</v>
      </c>
      <c r="S23" s="624"/>
      <c r="T23" s="624"/>
      <c r="U23" s="624"/>
      <c r="V23" s="624"/>
      <c r="W23" s="624"/>
      <c r="X23" s="624"/>
      <c r="Y23" s="625"/>
      <c r="Z23" s="626">
        <v>1.3</v>
      </c>
      <c r="AA23" s="626"/>
      <c r="AB23" s="626"/>
      <c r="AC23" s="626"/>
      <c r="AD23" s="627">
        <v>28235</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v>521011</v>
      </c>
      <c r="BH23" s="624"/>
      <c r="BI23" s="624"/>
      <c r="BJ23" s="624"/>
      <c r="BK23" s="624"/>
      <c r="BL23" s="624"/>
      <c r="BM23" s="624"/>
      <c r="BN23" s="625"/>
      <c r="BO23" s="626">
        <v>2.2999999999999998</v>
      </c>
      <c r="BP23" s="626"/>
      <c r="BQ23" s="626"/>
      <c r="BR23" s="626"/>
      <c r="BS23" s="632" t="s">
        <v>109</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743535</v>
      </c>
      <c r="S24" s="624"/>
      <c r="T24" s="624"/>
      <c r="U24" s="624"/>
      <c r="V24" s="624"/>
      <c r="W24" s="624"/>
      <c r="X24" s="624"/>
      <c r="Y24" s="625"/>
      <c r="Z24" s="626">
        <v>0.8</v>
      </c>
      <c r="AA24" s="626"/>
      <c r="AB24" s="626"/>
      <c r="AC24" s="626"/>
      <c r="AD24" s="627" t="s">
        <v>109</v>
      </c>
      <c r="AE24" s="627"/>
      <c r="AF24" s="627"/>
      <c r="AG24" s="627"/>
      <c r="AH24" s="627"/>
      <c r="AI24" s="627"/>
      <c r="AJ24" s="627"/>
      <c r="AK24" s="627"/>
      <c r="AL24" s="628" t="s">
        <v>109</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41041070</v>
      </c>
      <c r="CS24" s="613"/>
      <c r="CT24" s="613"/>
      <c r="CU24" s="613"/>
      <c r="CV24" s="613"/>
      <c r="CW24" s="613"/>
      <c r="CX24" s="613"/>
      <c r="CY24" s="614"/>
      <c r="CZ24" s="650">
        <v>43.7</v>
      </c>
      <c r="DA24" s="651"/>
      <c r="DB24" s="651"/>
      <c r="DC24" s="652"/>
      <c r="DD24" s="649">
        <v>26154781</v>
      </c>
      <c r="DE24" s="613"/>
      <c r="DF24" s="613"/>
      <c r="DG24" s="613"/>
      <c r="DH24" s="613"/>
      <c r="DI24" s="613"/>
      <c r="DJ24" s="613"/>
      <c r="DK24" s="614"/>
      <c r="DL24" s="649">
        <v>25700780</v>
      </c>
      <c r="DM24" s="613"/>
      <c r="DN24" s="613"/>
      <c r="DO24" s="613"/>
      <c r="DP24" s="613"/>
      <c r="DQ24" s="613"/>
      <c r="DR24" s="613"/>
      <c r="DS24" s="613"/>
      <c r="DT24" s="613"/>
      <c r="DU24" s="613"/>
      <c r="DV24" s="614"/>
      <c r="DW24" s="617">
        <v>48</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12480654</v>
      </c>
      <c r="S25" s="624"/>
      <c r="T25" s="624"/>
      <c r="U25" s="624"/>
      <c r="V25" s="624"/>
      <c r="W25" s="624"/>
      <c r="X25" s="624"/>
      <c r="Y25" s="625"/>
      <c r="Z25" s="626">
        <v>13</v>
      </c>
      <c r="AA25" s="626"/>
      <c r="AB25" s="626"/>
      <c r="AC25" s="626"/>
      <c r="AD25" s="627" t="s">
        <v>109</v>
      </c>
      <c r="AE25" s="627"/>
      <c r="AF25" s="627"/>
      <c r="AG25" s="627"/>
      <c r="AH25" s="627"/>
      <c r="AI25" s="627"/>
      <c r="AJ25" s="627"/>
      <c r="AK25" s="627"/>
      <c r="AL25" s="628" t="s">
        <v>109</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12127482</v>
      </c>
      <c r="CS25" s="655"/>
      <c r="CT25" s="655"/>
      <c r="CU25" s="655"/>
      <c r="CV25" s="655"/>
      <c r="CW25" s="655"/>
      <c r="CX25" s="655"/>
      <c r="CY25" s="656"/>
      <c r="CZ25" s="657">
        <v>12.9</v>
      </c>
      <c r="DA25" s="658"/>
      <c r="DB25" s="658"/>
      <c r="DC25" s="659"/>
      <c r="DD25" s="632">
        <v>10849139</v>
      </c>
      <c r="DE25" s="655"/>
      <c r="DF25" s="655"/>
      <c r="DG25" s="655"/>
      <c r="DH25" s="655"/>
      <c r="DI25" s="655"/>
      <c r="DJ25" s="655"/>
      <c r="DK25" s="656"/>
      <c r="DL25" s="632">
        <v>10428162</v>
      </c>
      <c r="DM25" s="655"/>
      <c r="DN25" s="655"/>
      <c r="DO25" s="655"/>
      <c r="DP25" s="655"/>
      <c r="DQ25" s="655"/>
      <c r="DR25" s="655"/>
      <c r="DS25" s="655"/>
      <c r="DT25" s="655"/>
      <c r="DU25" s="655"/>
      <c r="DV25" s="656"/>
      <c r="DW25" s="628">
        <v>19.5</v>
      </c>
      <c r="DX25" s="653"/>
      <c r="DY25" s="653"/>
      <c r="DZ25" s="653"/>
      <c r="EA25" s="653"/>
      <c r="EB25" s="653"/>
      <c r="EC25" s="654"/>
    </row>
    <row r="26" spans="2:133" ht="11.25" customHeight="1" x14ac:dyDescent="0.15">
      <c r="B26" s="660" t="s">
        <v>272</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7494187</v>
      </c>
      <c r="CS26" s="624"/>
      <c r="CT26" s="624"/>
      <c r="CU26" s="624"/>
      <c r="CV26" s="624"/>
      <c r="CW26" s="624"/>
      <c r="CX26" s="624"/>
      <c r="CY26" s="625"/>
      <c r="CZ26" s="657">
        <v>8</v>
      </c>
      <c r="DA26" s="658"/>
      <c r="DB26" s="658"/>
      <c r="DC26" s="659"/>
      <c r="DD26" s="632">
        <v>6557448</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x14ac:dyDescent="0.15">
      <c r="B27" s="620" t="s">
        <v>275</v>
      </c>
      <c r="C27" s="621"/>
      <c r="D27" s="621"/>
      <c r="E27" s="621"/>
      <c r="F27" s="621"/>
      <c r="G27" s="621"/>
      <c r="H27" s="621"/>
      <c r="I27" s="621"/>
      <c r="J27" s="621"/>
      <c r="K27" s="621"/>
      <c r="L27" s="621"/>
      <c r="M27" s="621"/>
      <c r="N27" s="621"/>
      <c r="O27" s="621"/>
      <c r="P27" s="621"/>
      <c r="Q27" s="622"/>
      <c r="R27" s="623">
        <v>6516419</v>
      </c>
      <c r="S27" s="624"/>
      <c r="T27" s="624"/>
      <c r="U27" s="624"/>
      <c r="V27" s="624"/>
      <c r="W27" s="624"/>
      <c r="X27" s="624"/>
      <c r="Y27" s="625"/>
      <c r="Z27" s="626">
        <v>6.8</v>
      </c>
      <c r="AA27" s="626"/>
      <c r="AB27" s="626"/>
      <c r="AC27" s="626"/>
      <c r="AD27" s="627" t="s">
        <v>109</v>
      </c>
      <c r="AE27" s="627"/>
      <c r="AF27" s="627"/>
      <c r="AG27" s="627"/>
      <c r="AH27" s="627"/>
      <c r="AI27" s="627"/>
      <c r="AJ27" s="627"/>
      <c r="AK27" s="627"/>
      <c r="AL27" s="628" t="s">
        <v>109</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22942104</v>
      </c>
      <c r="BH27" s="624"/>
      <c r="BI27" s="624"/>
      <c r="BJ27" s="624"/>
      <c r="BK27" s="624"/>
      <c r="BL27" s="624"/>
      <c r="BM27" s="624"/>
      <c r="BN27" s="625"/>
      <c r="BO27" s="626">
        <v>100</v>
      </c>
      <c r="BP27" s="626"/>
      <c r="BQ27" s="626"/>
      <c r="BR27" s="626"/>
      <c r="BS27" s="632">
        <v>1067929</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18302448</v>
      </c>
      <c r="CS27" s="655"/>
      <c r="CT27" s="655"/>
      <c r="CU27" s="655"/>
      <c r="CV27" s="655"/>
      <c r="CW27" s="655"/>
      <c r="CX27" s="655"/>
      <c r="CY27" s="656"/>
      <c r="CZ27" s="657">
        <v>19.5</v>
      </c>
      <c r="DA27" s="658"/>
      <c r="DB27" s="658"/>
      <c r="DC27" s="659"/>
      <c r="DD27" s="632">
        <v>5141044</v>
      </c>
      <c r="DE27" s="655"/>
      <c r="DF27" s="655"/>
      <c r="DG27" s="655"/>
      <c r="DH27" s="655"/>
      <c r="DI27" s="655"/>
      <c r="DJ27" s="655"/>
      <c r="DK27" s="656"/>
      <c r="DL27" s="632">
        <v>5118706</v>
      </c>
      <c r="DM27" s="655"/>
      <c r="DN27" s="655"/>
      <c r="DO27" s="655"/>
      <c r="DP27" s="655"/>
      <c r="DQ27" s="655"/>
      <c r="DR27" s="655"/>
      <c r="DS27" s="655"/>
      <c r="DT27" s="655"/>
      <c r="DU27" s="655"/>
      <c r="DV27" s="656"/>
      <c r="DW27" s="628">
        <v>9.6</v>
      </c>
      <c r="DX27" s="653"/>
      <c r="DY27" s="653"/>
      <c r="DZ27" s="653"/>
      <c r="EA27" s="653"/>
      <c r="EB27" s="653"/>
      <c r="EC27" s="654"/>
    </row>
    <row r="28" spans="2:133" ht="11.25" customHeight="1" x14ac:dyDescent="0.15">
      <c r="B28" s="620" t="s">
        <v>278</v>
      </c>
      <c r="C28" s="621"/>
      <c r="D28" s="621"/>
      <c r="E28" s="621"/>
      <c r="F28" s="621"/>
      <c r="G28" s="621"/>
      <c r="H28" s="621"/>
      <c r="I28" s="621"/>
      <c r="J28" s="621"/>
      <c r="K28" s="621"/>
      <c r="L28" s="621"/>
      <c r="M28" s="621"/>
      <c r="N28" s="621"/>
      <c r="O28" s="621"/>
      <c r="P28" s="621"/>
      <c r="Q28" s="622"/>
      <c r="R28" s="623">
        <v>528903</v>
      </c>
      <c r="S28" s="624"/>
      <c r="T28" s="624"/>
      <c r="U28" s="624"/>
      <c r="V28" s="624"/>
      <c r="W28" s="624"/>
      <c r="X28" s="624"/>
      <c r="Y28" s="625"/>
      <c r="Z28" s="626">
        <v>0.6</v>
      </c>
      <c r="AA28" s="626"/>
      <c r="AB28" s="626"/>
      <c r="AC28" s="626"/>
      <c r="AD28" s="627">
        <v>8286</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10611140</v>
      </c>
      <c r="CS28" s="624"/>
      <c r="CT28" s="624"/>
      <c r="CU28" s="624"/>
      <c r="CV28" s="624"/>
      <c r="CW28" s="624"/>
      <c r="CX28" s="624"/>
      <c r="CY28" s="625"/>
      <c r="CZ28" s="657">
        <v>11.3</v>
      </c>
      <c r="DA28" s="658"/>
      <c r="DB28" s="658"/>
      <c r="DC28" s="659"/>
      <c r="DD28" s="632">
        <v>10164598</v>
      </c>
      <c r="DE28" s="624"/>
      <c r="DF28" s="624"/>
      <c r="DG28" s="624"/>
      <c r="DH28" s="624"/>
      <c r="DI28" s="624"/>
      <c r="DJ28" s="624"/>
      <c r="DK28" s="625"/>
      <c r="DL28" s="632">
        <v>10153912</v>
      </c>
      <c r="DM28" s="624"/>
      <c r="DN28" s="624"/>
      <c r="DO28" s="624"/>
      <c r="DP28" s="624"/>
      <c r="DQ28" s="624"/>
      <c r="DR28" s="624"/>
      <c r="DS28" s="624"/>
      <c r="DT28" s="624"/>
      <c r="DU28" s="624"/>
      <c r="DV28" s="625"/>
      <c r="DW28" s="628">
        <v>18.899999999999999</v>
      </c>
      <c r="DX28" s="653"/>
      <c r="DY28" s="653"/>
      <c r="DZ28" s="653"/>
      <c r="EA28" s="653"/>
      <c r="EB28" s="653"/>
      <c r="EC28" s="654"/>
    </row>
    <row r="29" spans="2:133" ht="11.25" customHeight="1" x14ac:dyDescent="0.15">
      <c r="B29" s="620" t="s">
        <v>280</v>
      </c>
      <c r="C29" s="621"/>
      <c r="D29" s="621"/>
      <c r="E29" s="621"/>
      <c r="F29" s="621"/>
      <c r="G29" s="621"/>
      <c r="H29" s="621"/>
      <c r="I29" s="621"/>
      <c r="J29" s="621"/>
      <c r="K29" s="621"/>
      <c r="L29" s="621"/>
      <c r="M29" s="621"/>
      <c r="N29" s="621"/>
      <c r="O29" s="621"/>
      <c r="P29" s="621"/>
      <c r="Q29" s="622"/>
      <c r="R29" s="623">
        <v>377719</v>
      </c>
      <c r="S29" s="624"/>
      <c r="T29" s="624"/>
      <c r="U29" s="624"/>
      <c r="V29" s="624"/>
      <c r="W29" s="624"/>
      <c r="X29" s="624"/>
      <c r="Y29" s="625"/>
      <c r="Z29" s="626">
        <v>0.4</v>
      </c>
      <c r="AA29" s="626"/>
      <c r="AB29" s="626"/>
      <c r="AC29" s="626"/>
      <c r="AD29" s="627" t="s">
        <v>109</v>
      </c>
      <c r="AE29" s="627"/>
      <c r="AF29" s="627"/>
      <c r="AG29" s="627"/>
      <c r="AH29" s="627"/>
      <c r="AI29" s="627"/>
      <c r="AJ29" s="627"/>
      <c r="AK29" s="627"/>
      <c r="AL29" s="628" t="s">
        <v>109</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10604395</v>
      </c>
      <c r="CS29" s="655"/>
      <c r="CT29" s="655"/>
      <c r="CU29" s="655"/>
      <c r="CV29" s="655"/>
      <c r="CW29" s="655"/>
      <c r="CX29" s="655"/>
      <c r="CY29" s="656"/>
      <c r="CZ29" s="657">
        <v>11.3</v>
      </c>
      <c r="DA29" s="658"/>
      <c r="DB29" s="658"/>
      <c r="DC29" s="659"/>
      <c r="DD29" s="632">
        <v>10157853</v>
      </c>
      <c r="DE29" s="655"/>
      <c r="DF29" s="655"/>
      <c r="DG29" s="655"/>
      <c r="DH29" s="655"/>
      <c r="DI29" s="655"/>
      <c r="DJ29" s="655"/>
      <c r="DK29" s="656"/>
      <c r="DL29" s="632">
        <v>10147167</v>
      </c>
      <c r="DM29" s="655"/>
      <c r="DN29" s="655"/>
      <c r="DO29" s="655"/>
      <c r="DP29" s="655"/>
      <c r="DQ29" s="655"/>
      <c r="DR29" s="655"/>
      <c r="DS29" s="655"/>
      <c r="DT29" s="655"/>
      <c r="DU29" s="655"/>
      <c r="DV29" s="656"/>
      <c r="DW29" s="628">
        <v>18.899999999999999</v>
      </c>
      <c r="DX29" s="653"/>
      <c r="DY29" s="653"/>
      <c r="DZ29" s="653"/>
      <c r="EA29" s="653"/>
      <c r="EB29" s="653"/>
      <c r="EC29" s="654"/>
    </row>
    <row r="30" spans="2:133" ht="11.25" customHeight="1" x14ac:dyDescent="0.15">
      <c r="B30" s="620" t="s">
        <v>285</v>
      </c>
      <c r="C30" s="621"/>
      <c r="D30" s="621"/>
      <c r="E30" s="621"/>
      <c r="F30" s="621"/>
      <c r="G30" s="621"/>
      <c r="H30" s="621"/>
      <c r="I30" s="621"/>
      <c r="J30" s="621"/>
      <c r="K30" s="621"/>
      <c r="L30" s="621"/>
      <c r="M30" s="621"/>
      <c r="N30" s="621"/>
      <c r="O30" s="621"/>
      <c r="P30" s="621"/>
      <c r="Q30" s="622"/>
      <c r="R30" s="623">
        <v>582856</v>
      </c>
      <c r="S30" s="624"/>
      <c r="T30" s="624"/>
      <c r="U30" s="624"/>
      <c r="V30" s="624"/>
      <c r="W30" s="624"/>
      <c r="X30" s="624"/>
      <c r="Y30" s="625"/>
      <c r="Z30" s="626">
        <v>0.6</v>
      </c>
      <c r="AA30" s="626"/>
      <c r="AB30" s="626"/>
      <c r="AC30" s="626"/>
      <c r="AD30" s="627" t="s">
        <v>109</v>
      </c>
      <c r="AE30" s="627"/>
      <c r="AF30" s="627"/>
      <c r="AG30" s="627"/>
      <c r="AH30" s="627"/>
      <c r="AI30" s="627"/>
      <c r="AJ30" s="627"/>
      <c r="AK30" s="627"/>
      <c r="AL30" s="628" t="s">
        <v>109</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99</v>
      </c>
      <c r="BH30" s="682"/>
      <c r="BI30" s="682"/>
      <c r="BJ30" s="682"/>
      <c r="BK30" s="682"/>
      <c r="BL30" s="682"/>
      <c r="BM30" s="618">
        <v>95.3</v>
      </c>
      <c r="BN30" s="682"/>
      <c r="BO30" s="682"/>
      <c r="BP30" s="682"/>
      <c r="BQ30" s="683"/>
      <c r="BR30" s="681">
        <v>98.9</v>
      </c>
      <c r="BS30" s="682"/>
      <c r="BT30" s="682"/>
      <c r="BU30" s="682"/>
      <c r="BV30" s="682"/>
      <c r="BW30" s="682"/>
      <c r="BX30" s="618">
        <v>94.6</v>
      </c>
      <c r="BY30" s="682"/>
      <c r="BZ30" s="682"/>
      <c r="CA30" s="682"/>
      <c r="CB30" s="683"/>
      <c r="CD30" s="686"/>
      <c r="CE30" s="687"/>
      <c r="CF30" s="637" t="s">
        <v>288</v>
      </c>
      <c r="CG30" s="638"/>
      <c r="CH30" s="638"/>
      <c r="CI30" s="638"/>
      <c r="CJ30" s="638"/>
      <c r="CK30" s="638"/>
      <c r="CL30" s="638"/>
      <c r="CM30" s="638"/>
      <c r="CN30" s="638"/>
      <c r="CO30" s="638"/>
      <c r="CP30" s="638"/>
      <c r="CQ30" s="639"/>
      <c r="CR30" s="623">
        <v>9433393</v>
      </c>
      <c r="CS30" s="624"/>
      <c r="CT30" s="624"/>
      <c r="CU30" s="624"/>
      <c r="CV30" s="624"/>
      <c r="CW30" s="624"/>
      <c r="CX30" s="624"/>
      <c r="CY30" s="625"/>
      <c r="CZ30" s="657">
        <v>10</v>
      </c>
      <c r="DA30" s="658"/>
      <c r="DB30" s="658"/>
      <c r="DC30" s="659"/>
      <c r="DD30" s="632">
        <v>9220617</v>
      </c>
      <c r="DE30" s="624"/>
      <c r="DF30" s="624"/>
      <c r="DG30" s="624"/>
      <c r="DH30" s="624"/>
      <c r="DI30" s="624"/>
      <c r="DJ30" s="624"/>
      <c r="DK30" s="625"/>
      <c r="DL30" s="632">
        <v>9209931</v>
      </c>
      <c r="DM30" s="624"/>
      <c r="DN30" s="624"/>
      <c r="DO30" s="624"/>
      <c r="DP30" s="624"/>
      <c r="DQ30" s="624"/>
      <c r="DR30" s="624"/>
      <c r="DS30" s="624"/>
      <c r="DT30" s="624"/>
      <c r="DU30" s="624"/>
      <c r="DV30" s="625"/>
      <c r="DW30" s="628">
        <v>17.2</v>
      </c>
      <c r="DX30" s="653"/>
      <c r="DY30" s="653"/>
      <c r="DZ30" s="653"/>
      <c r="EA30" s="653"/>
      <c r="EB30" s="653"/>
      <c r="EC30" s="654"/>
    </row>
    <row r="31" spans="2:133" ht="11.25" customHeight="1" x14ac:dyDescent="0.15">
      <c r="B31" s="620" t="s">
        <v>289</v>
      </c>
      <c r="C31" s="621"/>
      <c r="D31" s="621"/>
      <c r="E31" s="621"/>
      <c r="F31" s="621"/>
      <c r="G31" s="621"/>
      <c r="H31" s="621"/>
      <c r="I31" s="621"/>
      <c r="J31" s="621"/>
      <c r="K31" s="621"/>
      <c r="L31" s="621"/>
      <c r="M31" s="621"/>
      <c r="N31" s="621"/>
      <c r="O31" s="621"/>
      <c r="P31" s="621"/>
      <c r="Q31" s="622"/>
      <c r="R31" s="623">
        <v>1990539</v>
      </c>
      <c r="S31" s="624"/>
      <c r="T31" s="624"/>
      <c r="U31" s="624"/>
      <c r="V31" s="624"/>
      <c r="W31" s="624"/>
      <c r="X31" s="624"/>
      <c r="Y31" s="625"/>
      <c r="Z31" s="626">
        <v>2.1</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v>
      </c>
      <c r="BH31" s="655"/>
      <c r="BI31" s="655"/>
      <c r="BJ31" s="655"/>
      <c r="BK31" s="655"/>
      <c r="BL31" s="655"/>
      <c r="BM31" s="629">
        <v>95.9</v>
      </c>
      <c r="BN31" s="679"/>
      <c r="BO31" s="679"/>
      <c r="BP31" s="679"/>
      <c r="BQ31" s="680"/>
      <c r="BR31" s="678">
        <v>99</v>
      </c>
      <c r="BS31" s="655"/>
      <c r="BT31" s="655"/>
      <c r="BU31" s="655"/>
      <c r="BV31" s="655"/>
      <c r="BW31" s="655"/>
      <c r="BX31" s="629">
        <v>95.3</v>
      </c>
      <c r="BY31" s="679"/>
      <c r="BZ31" s="679"/>
      <c r="CA31" s="679"/>
      <c r="CB31" s="680"/>
      <c r="CD31" s="686"/>
      <c r="CE31" s="687"/>
      <c r="CF31" s="637" t="s">
        <v>292</v>
      </c>
      <c r="CG31" s="638"/>
      <c r="CH31" s="638"/>
      <c r="CI31" s="638"/>
      <c r="CJ31" s="638"/>
      <c r="CK31" s="638"/>
      <c r="CL31" s="638"/>
      <c r="CM31" s="638"/>
      <c r="CN31" s="638"/>
      <c r="CO31" s="638"/>
      <c r="CP31" s="638"/>
      <c r="CQ31" s="639"/>
      <c r="CR31" s="623">
        <v>1171002</v>
      </c>
      <c r="CS31" s="655"/>
      <c r="CT31" s="655"/>
      <c r="CU31" s="655"/>
      <c r="CV31" s="655"/>
      <c r="CW31" s="655"/>
      <c r="CX31" s="655"/>
      <c r="CY31" s="656"/>
      <c r="CZ31" s="657">
        <v>1.2</v>
      </c>
      <c r="DA31" s="658"/>
      <c r="DB31" s="658"/>
      <c r="DC31" s="659"/>
      <c r="DD31" s="632">
        <v>937236</v>
      </c>
      <c r="DE31" s="655"/>
      <c r="DF31" s="655"/>
      <c r="DG31" s="655"/>
      <c r="DH31" s="655"/>
      <c r="DI31" s="655"/>
      <c r="DJ31" s="655"/>
      <c r="DK31" s="656"/>
      <c r="DL31" s="632">
        <v>937236</v>
      </c>
      <c r="DM31" s="655"/>
      <c r="DN31" s="655"/>
      <c r="DO31" s="655"/>
      <c r="DP31" s="655"/>
      <c r="DQ31" s="655"/>
      <c r="DR31" s="655"/>
      <c r="DS31" s="655"/>
      <c r="DT31" s="655"/>
      <c r="DU31" s="655"/>
      <c r="DV31" s="656"/>
      <c r="DW31" s="628">
        <v>1.7</v>
      </c>
      <c r="DX31" s="653"/>
      <c r="DY31" s="653"/>
      <c r="DZ31" s="653"/>
      <c r="EA31" s="653"/>
      <c r="EB31" s="653"/>
      <c r="EC31" s="654"/>
    </row>
    <row r="32" spans="2:133" ht="11.25" customHeight="1" x14ac:dyDescent="0.15">
      <c r="B32" s="620" t="s">
        <v>293</v>
      </c>
      <c r="C32" s="621"/>
      <c r="D32" s="621"/>
      <c r="E32" s="621"/>
      <c r="F32" s="621"/>
      <c r="G32" s="621"/>
      <c r="H32" s="621"/>
      <c r="I32" s="621"/>
      <c r="J32" s="621"/>
      <c r="K32" s="621"/>
      <c r="L32" s="621"/>
      <c r="M32" s="621"/>
      <c r="N32" s="621"/>
      <c r="O32" s="621"/>
      <c r="P32" s="621"/>
      <c r="Q32" s="622"/>
      <c r="R32" s="623">
        <v>9487454</v>
      </c>
      <c r="S32" s="624"/>
      <c r="T32" s="624"/>
      <c r="U32" s="624"/>
      <c r="V32" s="624"/>
      <c r="W32" s="624"/>
      <c r="X32" s="624"/>
      <c r="Y32" s="625"/>
      <c r="Z32" s="626">
        <v>9.9</v>
      </c>
      <c r="AA32" s="626"/>
      <c r="AB32" s="626"/>
      <c r="AC32" s="626"/>
      <c r="AD32" s="627">
        <v>15912</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98.8</v>
      </c>
      <c r="BH32" s="691"/>
      <c r="BI32" s="691"/>
      <c r="BJ32" s="691"/>
      <c r="BK32" s="691"/>
      <c r="BL32" s="691"/>
      <c r="BM32" s="692">
        <v>94.2</v>
      </c>
      <c r="BN32" s="691"/>
      <c r="BO32" s="691"/>
      <c r="BP32" s="691"/>
      <c r="BQ32" s="693"/>
      <c r="BR32" s="690">
        <v>98.6</v>
      </c>
      <c r="BS32" s="691"/>
      <c r="BT32" s="691"/>
      <c r="BU32" s="691"/>
      <c r="BV32" s="691"/>
      <c r="BW32" s="691"/>
      <c r="BX32" s="692">
        <v>93.3</v>
      </c>
      <c r="BY32" s="691"/>
      <c r="BZ32" s="691"/>
      <c r="CA32" s="691"/>
      <c r="CB32" s="693"/>
      <c r="CD32" s="688"/>
      <c r="CE32" s="689"/>
      <c r="CF32" s="637" t="s">
        <v>295</v>
      </c>
      <c r="CG32" s="638"/>
      <c r="CH32" s="638"/>
      <c r="CI32" s="638"/>
      <c r="CJ32" s="638"/>
      <c r="CK32" s="638"/>
      <c r="CL32" s="638"/>
      <c r="CM32" s="638"/>
      <c r="CN32" s="638"/>
      <c r="CO32" s="638"/>
      <c r="CP32" s="638"/>
      <c r="CQ32" s="639"/>
      <c r="CR32" s="623">
        <v>6745</v>
      </c>
      <c r="CS32" s="624"/>
      <c r="CT32" s="624"/>
      <c r="CU32" s="624"/>
      <c r="CV32" s="624"/>
      <c r="CW32" s="624"/>
      <c r="CX32" s="624"/>
      <c r="CY32" s="625"/>
      <c r="CZ32" s="657">
        <v>0</v>
      </c>
      <c r="DA32" s="658"/>
      <c r="DB32" s="658"/>
      <c r="DC32" s="659"/>
      <c r="DD32" s="632">
        <v>6745</v>
      </c>
      <c r="DE32" s="624"/>
      <c r="DF32" s="624"/>
      <c r="DG32" s="624"/>
      <c r="DH32" s="624"/>
      <c r="DI32" s="624"/>
      <c r="DJ32" s="624"/>
      <c r="DK32" s="625"/>
      <c r="DL32" s="632">
        <v>6745</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296</v>
      </c>
      <c r="C33" s="621"/>
      <c r="D33" s="621"/>
      <c r="E33" s="621"/>
      <c r="F33" s="621"/>
      <c r="G33" s="621"/>
      <c r="H33" s="621"/>
      <c r="I33" s="621"/>
      <c r="J33" s="621"/>
      <c r="K33" s="621"/>
      <c r="L33" s="621"/>
      <c r="M33" s="621"/>
      <c r="N33" s="621"/>
      <c r="O33" s="621"/>
      <c r="P33" s="621"/>
      <c r="Q33" s="622"/>
      <c r="R33" s="623">
        <v>8401024</v>
      </c>
      <c r="S33" s="624"/>
      <c r="T33" s="624"/>
      <c r="U33" s="624"/>
      <c r="V33" s="624"/>
      <c r="W33" s="624"/>
      <c r="X33" s="624"/>
      <c r="Y33" s="625"/>
      <c r="Z33" s="626">
        <v>8.8000000000000007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44790985</v>
      </c>
      <c r="CS33" s="655"/>
      <c r="CT33" s="655"/>
      <c r="CU33" s="655"/>
      <c r="CV33" s="655"/>
      <c r="CW33" s="655"/>
      <c r="CX33" s="655"/>
      <c r="CY33" s="656"/>
      <c r="CZ33" s="657">
        <v>47.7</v>
      </c>
      <c r="DA33" s="658"/>
      <c r="DB33" s="658"/>
      <c r="DC33" s="659"/>
      <c r="DD33" s="632">
        <v>29850051</v>
      </c>
      <c r="DE33" s="655"/>
      <c r="DF33" s="655"/>
      <c r="DG33" s="655"/>
      <c r="DH33" s="655"/>
      <c r="DI33" s="655"/>
      <c r="DJ33" s="655"/>
      <c r="DK33" s="656"/>
      <c r="DL33" s="632">
        <v>19852676</v>
      </c>
      <c r="DM33" s="655"/>
      <c r="DN33" s="655"/>
      <c r="DO33" s="655"/>
      <c r="DP33" s="655"/>
      <c r="DQ33" s="655"/>
      <c r="DR33" s="655"/>
      <c r="DS33" s="655"/>
      <c r="DT33" s="655"/>
      <c r="DU33" s="655"/>
      <c r="DV33" s="656"/>
      <c r="DW33" s="628">
        <v>37.1</v>
      </c>
      <c r="DX33" s="653"/>
      <c r="DY33" s="653"/>
      <c r="DZ33" s="653"/>
      <c r="EA33" s="653"/>
      <c r="EB33" s="653"/>
      <c r="EC33" s="654"/>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10508987</v>
      </c>
      <c r="CS34" s="624"/>
      <c r="CT34" s="624"/>
      <c r="CU34" s="624"/>
      <c r="CV34" s="624"/>
      <c r="CW34" s="624"/>
      <c r="CX34" s="624"/>
      <c r="CY34" s="625"/>
      <c r="CZ34" s="657">
        <v>11.2</v>
      </c>
      <c r="DA34" s="658"/>
      <c r="DB34" s="658"/>
      <c r="DC34" s="659"/>
      <c r="DD34" s="632">
        <v>7872119</v>
      </c>
      <c r="DE34" s="624"/>
      <c r="DF34" s="624"/>
      <c r="DG34" s="624"/>
      <c r="DH34" s="624"/>
      <c r="DI34" s="624"/>
      <c r="DJ34" s="624"/>
      <c r="DK34" s="625"/>
      <c r="DL34" s="632">
        <v>6717994</v>
      </c>
      <c r="DM34" s="624"/>
      <c r="DN34" s="624"/>
      <c r="DO34" s="624"/>
      <c r="DP34" s="624"/>
      <c r="DQ34" s="624"/>
      <c r="DR34" s="624"/>
      <c r="DS34" s="624"/>
      <c r="DT34" s="624"/>
      <c r="DU34" s="624"/>
      <c r="DV34" s="625"/>
      <c r="DW34" s="628">
        <v>12.5</v>
      </c>
      <c r="DX34" s="653"/>
      <c r="DY34" s="653"/>
      <c r="DZ34" s="653"/>
      <c r="EA34" s="653"/>
      <c r="EB34" s="653"/>
      <c r="EC34" s="654"/>
    </row>
    <row r="35" spans="2:133" ht="11.25" customHeight="1" x14ac:dyDescent="0.15">
      <c r="B35" s="620" t="s">
        <v>302</v>
      </c>
      <c r="C35" s="621"/>
      <c r="D35" s="621"/>
      <c r="E35" s="621"/>
      <c r="F35" s="621"/>
      <c r="G35" s="621"/>
      <c r="H35" s="621"/>
      <c r="I35" s="621"/>
      <c r="J35" s="621"/>
      <c r="K35" s="621"/>
      <c r="L35" s="621"/>
      <c r="M35" s="621"/>
      <c r="N35" s="621"/>
      <c r="O35" s="621"/>
      <c r="P35" s="621"/>
      <c r="Q35" s="622"/>
      <c r="R35" s="623">
        <v>3611124</v>
      </c>
      <c r="S35" s="624"/>
      <c r="T35" s="624"/>
      <c r="U35" s="624"/>
      <c r="V35" s="624"/>
      <c r="W35" s="624"/>
      <c r="X35" s="624"/>
      <c r="Y35" s="625"/>
      <c r="Z35" s="626">
        <v>3.8</v>
      </c>
      <c r="AA35" s="626"/>
      <c r="AB35" s="626"/>
      <c r="AC35" s="626"/>
      <c r="AD35" s="627" t="s">
        <v>109</v>
      </c>
      <c r="AE35" s="627"/>
      <c r="AF35" s="627"/>
      <c r="AG35" s="627"/>
      <c r="AH35" s="627"/>
      <c r="AI35" s="627"/>
      <c r="AJ35" s="627"/>
      <c r="AK35" s="627"/>
      <c r="AL35" s="628" t="s">
        <v>109</v>
      </c>
      <c r="AM35" s="629"/>
      <c r="AN35" s="629"/>
      <c r="AO35" s="630"/>
      <c r="AP35" s="186"/>
      <c r="AQ35" s="634" t="s">
        <v>303</v>
      </c>
      <c r="AR35" s="635"/>
      <c r="AS35" s="635"/>
      <c r="AT35" s="635"/>
      <c r="AU35" s="635"/>
      <c r="AV35" s="635"/>
      <c r="AW35" s="635"/>
      <c r="AX35" s="635"/>
      <c r="AY35" s="636"/>
      <c r="AZ35" s="612">
        <v>14123786</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360985</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885819</v>
      </c>
      <c r="CS35" s="655"/>
      <c r="CT35" s="655"/>
      <c r="CU35" s="655"/>
      <c r="CV35" s="655"/>
      <c r="CW35" s="655"/>
      <c r="CX35" s="655"/>
      <c r="CY35" s="656"/>
      <c r="CZ35" s="657">
        <v>0.9</v>
      </c>
      <c r="DA35" s="658"/>
      <c r="DB35" s="658"/>
      <c r="DC35" s="659"/>
      <c r="DD35" s="632">
        <v>744343</v>
      </c>
      <c r="DE35" s="655"/>
      <c r="DF35" s="655"/>
      <c r="DG35" s="655"/>
      <c r="DH35" s="655"/>
      <c r="DI35" s="655"/>
      <c r="DJ35" s="655"/>
      <c r="DK35" s="656"/>
      <c r="DL35" s="632">
        <v>669769</v>
      </c>
      <c r="DM35" s="655"/>
      <c r="DN35" s="655"/>
      <c r="DO35" s="655"/>
      <c r="DP35" s="655"/>
      <c r="DQ35" s="655"/>
      <c r="DR35" s="655"/>
      <c r="DS35" s="655"/>
      <c r="DT35" s="655"/>
      <c r="DU35" s="655"/>
      <c r="DV35" s="656"/>
      <c r="DW35" s="628">
        <v>1.2</v>
      </c>
      <c r="DX35" s="653"/>
      <c r="DY35" s="653"/>
      <c r="DZ35" s="653"/>
      <c r="EA35" s="653"/>
      <c r="EB35" s="653"/>
      <c r="EC35" s="654"/>
    </row>
    <row r="36" spans="2:133" ht="11.25" customHeight="1" x14ac:dyDescent="0.15">
      <c r="B36" s="666" t="s">
        <v>306</v>
      </c>
      <c r="C36" s="667"/>
      <c r="D36" s="667"/>
      <c r="E36" s="667"/>
      <c r="F36" s="667"/>
      <c r="G36" s="667"/>
      <c r="H36" s="667"/>
      <c r="I36" s="667"/>
      <c r="J36" s="667"/>
      <c r="K36" s="667"/>
      <c r="L36" s="667"/>
      <c r="M36" s="667"/>
      <c r="N36" s="667"/>
      <c r="O36" s="667"/>
      <c r="P36" s="667"/>
      <c r="Q36" s="668"/>
      <c r="R36" s="695">
        <v>95800052</v>
      </c>
      <c r="S36" s="696"/>
      <c r="T36" s="696"/>
      <c r="U36" s="696"/>
      <c r="V36" s="696"/>
      <c r="W36" s="696"/>
      <c r="X36" s="696"/>
      <c r="Y36" s="697"/>
      <c r="Z36" s="698">
        <v>100</v>
      </c>
      <c r="AA36" s="698"/>
      <c r="AB36" s="698"/>
      <c r="AC36" s="698"/>
      <c r="AD36" s="699">
        <v>49972140</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5316272</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91589</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13922211</v>
      </c>
      <c r="CS36" s="624"/>
      <c r="CT36" s="624"/>
      <c r="CU36" s="624"/>
      <c r="CV36" s="624"/>
      <c r="CW36" s="624"/>
      <c r="CX36" s="624"/>
      <c r="CY36" s="625"/>
      <c r="CZ36" s="657">
        <v>14.8</v>
      </c>
      <c r="DA36" s="658"/>
      <c r="DB36" s="658"/>
      <c r="DC36" s="659"/>
      <c r="DD36" s="632">
        <v>12954519</v>
      </c>
      <c r="DE36" s="624"/>
      <c r="DF36" s="624"/>
      <c r="DG36" s="624"/>
      <c r="DH36" s="624"/>
      <c r="DI36" s="624"/>
      <c r="DJ36" s="624"/>
      <c r="DK36" s="625"/>
      <c r="DL36" s="632">
        <v>7317632</v>
      </c>
      <c r="DM36" s="624"/>
      <c r="DN36" s="624"/>
      <c r="DO36" s="624"/>
      <c r="DP36" s="624"/>
      <c r="DQ36" s="624"/>
      <c r="DR36" s="624"/>
      <c r="DS36" s="624"/>
      <c r="DT36" s="624"/>
      <c r="DU36" s="624"/>
      <c r="DV36" s="625"/>
      <c r="DW36" s="628">
        <v>13.7</v>
      </c>
      <c r="DX36" s="653"/>
      <c r="DY36" s="653"/>
      <c r="DZ36" s="653"/>
      <c r="EA36" s="653"/>
      <c r="EB36" s="653"/>
      <c r="EC36" s="654"/>
    </row>
    <row r="37" spans="2:133" ht="11.25" customHeight="1" x14ac:dyDescent="0.15">
      <c r="AQ37" s="702" t="s">
        <v>310</v>
      </c>
      <c r="AR37" s="703"/>
      <c r="AS37" s="703"/>
      <c r="AT37" s="703"/>
      <c r="AU37" s="703"/>
      <c r="AV37" s="703"/>
      <c r="AW37" s="703"/>
      <c r="AX37" s="703"/>
      <c r="AY37" s="704"/>
      <c r="AZ37" s="623">
        <v>1316644</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25603</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3439631</v>
      </c>
      <c r="CS37" s="655"/>
      <c r="CT37" s="655"/>
      <c r="CU37" s="655"/>
      <c r="CV37" s="655"/>
      <c r="CW37" s="655"/>
      <c r="CX37" s="655"/>
      <c r="CY37" s="656"/>
      <c r="CZ37" s="657">
        <v>3.7</v>
      </c>
      <c r="DA37" s="658"/>
      <c r="DB37" s="658"/>
      <c r="DC37" s="659"/>
      <c r="DD37" s="632">
        <v>3429682</v>
      </c>
      <c r="DE37" s="655"/>
      <c r="DF37" s="655"/>
      <c r="DG37" s="655"/>
      <c r="DH37" s="655"/>
      <c r="DI37" s="655"/>
      <c r="DJ37" s="655"/>
      <c r="DK37" s="656"/>
      <c r="DL37" s="632">
        <v>2713781</v>
      </c>
      <c r="DM37" s="655"/>
      <c r="DN37" s="655"/>
      <c r="DO37" s="655"/>
      <c r="DP37" s="655"/>
      <c r="DQ37" s="655"/>
      <c r="DR37" s="655"/>
      <c r="DS37" s="655"/>
      <c r="DT37" s="655"/>
      <c r="DU37" s="655"/>
      <c r="DV37" s="656"/>
      <c r="DW37" s="628">
        <v>5.0999999999999996</v>
      </c>
      <c r="DX37" s="653"/>
      <c r="DY37" s="653"/>
      <c r="DZ37" s="653"/>
      <c r="EA37" s="653"/>
      <c r="EB37" s="653"/>
      <c r="EC37" s="654"/>
    </row>
    <row r="38" spans="2:133" ht="11.25" customHeight="1" x14ac:dyDescent="0.15">
      <c r="AQ38" s="702" t="s">
        <v>313</v>
      </c>
      <c r="AR38" s="703"/>
      <c r="AS38" s="703"/>
      <c r="AT38" s="703"/>
      <c r="AU38" s="703"/>
      <c r="AV38" s="703"/>
      <c r="AW38" s="703"/>
      <c r="AX38" s="703"/>
      <c r="AY38" s="704"/>
      <c r="AZ38" s="623">
        <v>468038</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41692</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7288012</v>
      </c>
      <c r="CS38" s="624"/>
      <c r="CT38" s="624"/>
      <c r="CU38" s="624"/>
      <c r="CV38" s="624"/>
      <c r="CW38" s="624"/>
      <c r="CX38" s="624"/>
      <c r="CY38" s="625"/>
      <c r="CZ38" s="657">
        <v>7.8</v>
      </c>
      <c r="DA38" s="658"/>
      <c r="DB38" s="658"/>
      <c r="DC38" s="659"/>
      <c r="DD38" s="632">
        <v>5915501</v>
      </c>
      <c r="DE38" s="624"/>
      <c r="DF38" s="624"/>
      <c r="DG38" s="624"/>
      <c r="DH38" s="624"/>
      <c r="DI38" s="624"/>
      <c r="DJ38" s="624"/>
      <c r="DK38" s="625"/>
      <c r="DL38" s="632">
        <v>5147281</v>
      </c>
      <c r="DM38" s="624"/>
      <c r="DN38" s="624"/>
      <c r="DO38" s="624"/>
      <c r="DP38" s="624"/>
      <c r="DQ38" s="624"/>
      <c r="DR38" s="624"/>
      <c r="DS38" s="624"/>
      <c r="DT38" s="624"/>
      <c r="DU38" s="624"/>
      <c r="DV38" s="625"/>
      <c r="DW38" s="628">
        <v>9.6</v>
      </c>
      <c r="DX38" s="653"/>
      <c r="DY38" s="653"/>
      <c r="DZ38" s="653"/>
      <c r="EA38" s="653"/>
      <c r="EB38" s="653"/>
      <c r="EC38" s="654"/>
    </row>
    <row r="39" spans="2:133" ht="11.25" customHeight="1" x14ac:dyDescent="0.15">
      <c r="AQ39" s="702" t="s">
        <v>316</v>
      </c>
      <c r="AR39" s="703"/>
      <c r="AS39" s="703"/>
      <c r="AT39" s="703"/>
      <c r="AU39" s="703"/>
      <c r="AV39" s="703"/>
      <c r="AW39" s="703"/>
      <c r="AX39" s="703"/>
      <c r="AY39" s="704"/>
      <c r="AZ39" s="623">
        <v>202858</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88</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2176761</v>
      </c>
      <c r="CS39" s="655"/>
      <c r="CT39" s="655"/>
      <c r="CU39" s="655"/>
      <c r="CV39" s="655"/>
      <c r="CW39" s="655"/>
      <c r="CX39" s="655"/>
      <c r="CY39" s="656"/>
      <c r="CZ39" s="657">
        <v>2.2999999999999998</v>
      </c>
      <c r="DA39" s="658"/>
      <c r="DB39" s="658"/>
      <c r="DC39" s="659"/>
      <c r="DD39" s="632">
        <v>1708527</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1815060</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118</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10009195</v>
      </c>
      <c r="CS40" s="624"/>
      <c r="CT40" s="624"/>
      <c r="CU40" s="624"/>
      <c r="CV40" s="624"/>
      <c r="CW40" s="624"/>
      <c r="CX40" s="624"/>
      <c r="CY40" s="625"/>
      <c r="CZ40" s="657">
        <v>10.7</v>
      </c>
      <c r="DA40" s="658"/>
      <c r="DB40" s="658"/>
      <c r="DC40" s="659"/>
      <c r="DD40" s="632">
        <v>655042</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5004914</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309</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8039469</v>
      </c>
      <c r="CS42" s="624"/>
      <c r="CT42" s="624"/>
      <c r="CU42" s="624"/>
      <c r="CV42" s="624"/>
      <c r="CW42" s="624"/>
      <c r="CX42" s="624"/>
      <c r="CY42" s="625"/>
      <c r="CZ42" s="657">
        <v>8.6</v>
      </c>
      <c r="DA42" s="706"/>
      <c r="DB42" s="706"/>
      <c r="DC42" s="707"/>
      <c r="DD42" s="632">
        <v>1465328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58295</v>
      </c>
      <c r="CS43" s="655"/>
      <c r="CT43" s="655"/>
      <c r="CU43" s="655"/>
      <c r="CV43" s="655"/>
      <c r="CW43" s="655"/>
      <c r="CX43" s="655"/>
      <c r="CY43" s="656"/>
      <c r="CZ43" s="657">
        <v>0.1</v>
      </c>
      <c r="DA43" s="658"/>
      <c r="DB43" s="658"/>
      <c r="DC43" s="659"/>
      <c r="DD43" s="632">
        <v>56523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7907030</v>
      </c>
      <c r="CS44" s="624"/>
      <c r="CT44" s="624"/>
      <c r="CU44" s="624"/>
      <c r="CV44" s="624"/>
      <c r="CW44" s="624"/>
      <c r="CX44" s="624"/>
      <c r="CY44" s="625"/>
      <c r="CZ44" s="657">
        <v>8.4</v>
      </c>
      <c r="DA44" s="706"/>
      <c r="DB44" s="706"/>
      <c r="DC44" s="707"/>
      <c r="DD44" s="632">
        <v>1462489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3996170</v>
      </c>
      <c r="CS45" s="655"/>
      <c r="CT45" s="655"/>
      <c r="CU45" s="655"/>
      <c r="CV45" s="655"/>
      <c r="CW45" s="655"/>
      <c r="CX45" s="655"/>
      <c r="CY45" s="656"/>
      <c r="CZ45" s="657">
        <v>4.3</v>
      </c>
      <c r="DA45" s="658"/>
      <c r="DB45" s="658"/>
      <c r="DC45" s="659"/>
      <c r="DD45" s="632">
        <v>145668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3650869</v>
      </c>
      <c r="CS46" s="624"/>
      <c r="CT46" s="624"/>
      <c r="CU46" s="624"/>
      <c r="CV46" s="624"/>
      <c r="CW46" s="624"/>
      <c r="CX46" s="624"/>
      <c r="CY46" s="625"/>
      <c r="CZ46" s="657">
        <v>3.9</v>
      </c>
      <c r="DA46" s="706"/>
      <c r="DB46" s="706"/>
      <c r="DC46" s="707"/>
      <c r="DD46" s="632">
        <v>1307273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v>132439</v>
      </c>
      <c r="CS47" s="655"/>
      <c r="CT47" s="655"/>
      <c r="CU47" s="655"/>
      <c r="CV47" s="655"/>
      <c r="CW47" s="655"/>
      <c r="CX47" s="655"/>
      <c r="CY47" s="656"/>
      <c r="CZ47" s="657">
        <v>0.1</v>
      </c>
      <c r="DA47" s="658"/>
      <c r="DB47" s="658"/>
      <c r="DC47" s="659"/>
      <c r="DD47" s="632">
        <v>2839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93871524</v>
      </c>
      <c r="CS49" s="691"/>
      <c r="CT49" s="691"/>
      <c r="CU49" s="691"/>
      <c r="CV49" s="691"/>
      <c r="CW49" s="691"/>
      <c r="CX49" s="691"/>
      <c r="CY49" s="718"/>
      <c r="CZ49" s="719">
        <v>100</v>
      </c>
      <c r="DA49" s="720"/>
      <c r="DB49" s="720"/>
      <c r="DC49" s="721"/>
      <c r="DD49" s="722">
        <v>57470160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95781</v>
      </c>
      <c r="R7" s="753"/>
      <c r="S7" s="753"/>
      <c r="T7" s="753"/>
      <c r="U7" s="753"/>
      <c r="V7" s="753">
        <v>93863</v>
      </c>
      <c r="W7" s="753"/>
      <c r="X7" s="753"/>
      <c r="Y7" s="753"/>
      <c r="Z7" s="753"/>
      <c r="AA7" s="753">
        <v>1917</v>
      </c>
      <c r="AB7" s="753"/>
      <c r="AC7" s="753"/>
      <c r="AD7" s="753"/>
      <c r="AE7" s="754"/>
      <c r="AF7" s="755">
        <v>1712</v>
      </c>
      <c r="AG7" s="756"/>
      <c r="AH7" s="756"/>
      <c r="AI7" s="756"/>
      <c r="AJ7" s="757"/>
      <c r="AK7" s="792">
        <v>585687</v>
      </c>
      <c r="AL7" s="793"/>
      <c r="AM7" s="793"/>
      <c r="AN7" s="793"/>
      <c r="AO7" s="793"/>
      <c r="AP7" s="793">
        <v>95621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547</v>
      </c>
      <c r="BT7" s="797"/>
      <c r="BU7" s="797"/>
      <c r="BV7" s="797"/>
      <c r="BW7" s="797"/>
      <c r="BX7" s="797"/>
      <c r="BY7" s="797"/>
      <c r="BZ7" s="797"/>
      <c r="CA7" s="797"/>
      <c r="CB7" s="797"/>
      <c r="CC7" s="797"/>
      <c r="CD7" s="797"/>
      <c r="CE7" s="797"/>
      <c r="CF7" s="797"/>
      <c r="CG7" s="798"/>
      <c r="CH7" s="789">
        <v>256</v>
      </c>
      <c r="CI7" s="790"/>
      <c r="CJ7" s="790"/>
      <c r="CK7" s="790"/>
      <c r="CL7" s="791"/>
      <c r="CM7" s="789">
        <v>1748</v>
      </c>
      <c r="CN7" s="790"/>
      <c r="CO7" s="790"/>
      <c r="CP7" s="790"/>
      <c r="CQ7" s="791"/>
      <c r="CR7" s="789">
        <v>16</v>
      </c>
      <c r="CS7" s="790"/>
      <c r="CT7" s="790"/>
      <c r="CU7" s="790"/>
      <c r="CV7" s="791"/>
      <c r="CW7" s="789">
        <v>379</v>
      </c>
      <c r="CX7" s="790"/>
      <c r="CY7" s="790"/>
      <c r="CZ7" s="790"/>
      <c r="DA7" s="791"/>
      <c r="DB7" s="789" t="s">
        <v>537</v>
      </c>
      <c r="DC7" s="790"/>
      <c r="DD7" s="790"/>
      <c r="DE7" s="790"/>
      <c r="DF7" s="791"/>
      <c r="DG7" s="789" t="s">
        <v>537</v>
      </c>
      <c r="DH7" s="790"/>
      <c r="DI7" s="790"/>
      <c r="DJ7" s="790"/>
      <c r="DK7" s="791"/>
      <c r="DL7" s="789" t="s">
        <v>537</v>
      </c>
      <c r="DM7" s="790"/>
      <c r="DN7" s="790"/>
      <c r="DO7" s="790"/>
      <c r="DP7" s="791"/>
      <c r="DQ7" s="789" t="s">
        <v>537</v>
      </c>
      <c r="DR7" s="790"/>
      <c r="DS7" s="790"/>
      <c r="DT7" s="790"/>
      <c r="DU7" s="791"/>
      <c r="DV7" s="770"/>
      <c r="DW7" s="771"/>
      <c r="DX7" s="771"/>
      <c r="DY7" s="771"/>
      <c r="DZ7" s="772"/>
      <c r="EA7" s="205"/>
    </row>
    <row r="8" spans="1:131" s="206" customFormat="1" ht="26.25" customHeight="1" x14ac:dyDescent="0.15">
      <c r="A8" s="212">
        <v>2</v>
      </c>
      <c r="B8" s="773" t="s">
        <v>360</v>
      </c>
      <c r="C8" s="774"/>
      <c r="D8" s="774"/>
      <c r="E8" s="774"/>
      <c r="F8" s="774"/>
      <c r="G8" s="774"/>
      <c r="H8" s="774"/>
      <c r="I8" s="774"/>
      <c r="J8" s="774"/>
      <c r="K8" s="774"/>
      <c r="L8" s="774"/>
      <c r="M8" s="774"/>
      <c r="N8" s="774"/>
      <c r="O8" s="774"/>
      <c r="P8" s="775"/>
      <c r="Q8" s="776">
        <v>415</v>
      </c>
      <c r="R8" s="777"/>
      <c r="S8" s="777"/>
      <c r="T8" s="777"/>
      <c r="U8" s="777"/>
      <c r="V8" s="777">
        <v>356</v>
      </c>
      <c r="W8" s="777"/>
      <c r="X8" s="777"/>
      <c r="Y8" s="777"/>
      <c r="Z8" s="777"/>
      <c r="AA8" s="777">
        <v>60</v>
      </c>
      <c r="AB8" s="777"/>
      <c r="AC8" s="777"/>
      <c r="AD8" s="777"/>
      <c r="AE8" s="778"/>
      <c r="AF8" s="779">
        <v>60</v>
      </c>
      <c r="AG8" s="780"/>
      <c r="AH8" s="780"/>
      <c r="AI8" s="780"/>
      <c r="AJ8" s="781"/>
      <c r="AK8" s="782">
        <v>146442</v>
      </c>
      <c r="AL8" s="783"/>
      <c r="AM8" s="783"/>
      <c r="AN8" s="783"/>
      <c r="AO8" s="783"/>
      <c r="AP8" s="783">
        <v>658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548</v>
      </c>
      <c r="BT8" s="787"/>
      <c r="BU8" s="787"/>
      <c r="BV8" s="787"/>
      <c r="BW8" s="787"/>
      <c r="BX8" s="787"/>
      <c r="BY8" s="787"/>
      <c r="BZ8" s="787"/>
      <c r="CA8" s="787"/>
      <c r="CB8" s="787"/>
      <c r="CC8" s="787"/>
      <c r="CD8" s="787"/>
      <c r="CE8" s="787"/>
      <c r="CF8" s="787"/>
      <c r="CG8" s="788"/>
      <c r="CH8" s="799">
        <v>0</v>
      </c>
      <c r="CI8" s="800"/>
      <c r="CJ8" s="800"/>
      <c r="CK8" s="800"/>
      <c r="CL8" s="801"/>
      <c r="CM8" s="799">
        <v>156</v>
      </c>
      <c r="CN8" s="800"/>
      <c r="CO8" s="800"/>
      <c r="CP8" s="800"/>
      <c r="CQ8" s="801"/>
      <c r="CR8" s="799">
        <v>1</v>
      </c>
      <c r="CS8" s="800"/>
      <c r="CT8" s="800"/>
      <c r="CU8" s="800"/>
      <c r="CV8" s="801"/>
      <c r="CW8" s="799" t="s">
        <v>540</v>
      </c>
      <c r="CX8" s="800"/>
      <c r="CY8" s="800"/>
      <c r="CZ8" s="800"/>
      <c r="DA8" s="801"/>
      <c r="DB8" s="799" t="s">
        <v>537</v>
      </c>
      <c r="DC8" s="800"/>
      <c r="DD8" s="800"/>
      <c r="DE8" s="800"/>
      <c r="DF8" s="801"/>
      <c r="DG8" s="799" t="s">
        <v>537</v>
      </c>
      <c r="DH8" s="800"/>
      <c r="DI8" s="800"/>
      <c r="DJ8" s="800"/>
      <c r="DK8" s="801"/>
      <c r="DL8" s="799" t="s">
        <v>537</v>
      </c>
      <c r="DM8" s="800"/>
      <c r="DN8" s="800"/>
      <c r="DO8" s="800"/>
      <c r="DP8" s="801"/>
      <c r="DQ8" s="799" t="s">
        <v>572</v>
      </c>
      <c r="DR8" s="800"/>
      <c r="DS8" s="800"/>
      <c r="DT8" s="800"/>
      <c r="DU8" s="801"/>
      <c r="DV8" s="802"/>
      <c r="DW8" s="803"/>
      <c r="DX8" s="803"/>
      <c r="DY8" s="803"/>
      <c r="DZ8" s="804"/>
      <c r="EA8" s="205"/>
    </row>
    <row r="9" spans="1:131" s="206" customFormat="1" ht="26.25" customHeight="1" x14ac:dyDescent="0.15">
      <c r="A9" s="212">
        <v>3</v>
      </c>
      <c r="B9" s="773" t="s">
        <v>361</v>
      </c>
      <c r="C9" s="774"/>
      <c r="D9" s="774"/>
      <c r="E9" s="774"/>
      <c r="F9" s="774"/>
      <c r="G9" s="774"/>
      <c r="H9" s="774"/>
      <c r="I9" s="774"/>
      <c r="J9" s="774"/>
      <c r="K9" s="774"/>
      <c r="L9" s="774"/>
      <c r="M9" s="774"/>
      <c r="N9" s="774"/>
      <c r="O9" s="774"/>
      <c r="P9" s="775"/>
      <c r="Q9" s="776">
        <v>3</v>
      </c>
      <c r="R9" s="777"/>
      <c r="S9" s="777"/>
      <c r="T9" s="777"/>
      <c r="U9" s="777"/>
      <c r="V9" s="777">
        <v>3</v>
      </c>
      <c r="W9" s="777"/>
      <c r="X9" s="777"/>
      <c r="Y9" s="777"/>
      <c r="Z9" s="777"/>
      <c r="AA9" s="777">
        <v>0</v>
      </c>
      <c r="AB9" s="777"/>
      <c r="AC9" s="777"/>
      <c r="AD9" s="777"/>
      <c r="AE9" s="778"/>
      <c r="AF9" s="779">
        <v>0</v>
      </c>
      <c r="AG9" s="780"/>
      <c r="AH9" s="780"/>
      <c r="AI9" s="780"/>
      <c r="AJ9" s="781"/>
      <c r="AK9" s="782" t="s">
        <v>537</v>
      </c>
      <c r="AL9" s="783"/>
      <c r="AM9" s="783"/>
      <c r="AN9" s="783"/>
      <c r="AO9" s="783"/>
      <c r="AP9" s="783">
        <v>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549</v>
      </c>
      <c r="BT9" s="787"/>
      <c r="BU9" s="787"/>
      <c r="BV9" s="787"/>
      <c r="BW9" s="787"/>
      <c r="BX9" s="787"/>
      <c r="BY9" s="787"/>
      <c r="BZ9" s="787"/>
      <c r="CA9" s="787"/>
      <c r="CB9" s="787"/>
      <c r="CC9" s="787"/>
      <c r="CD9" s="787"/>
      <c r="CE9" s="787"/>
      <c r="CF9" s="787"/>
      <c r="CG9" s="788"/>
      <c r="CH9" s="799">
        <v>-2</v>
      </c>
      <c r="CI9" s="800"/>
      <c r="CJ9" s="800"/>
      <c r="CK9" s="800"/>
      <c r="CL9" s="801"/>
      <c r="CM9" s="799">
        <v>52</v>
      </c>
      <c r="CN9" s="800"/>
      <c r="CO9" s="800"/>
      <c r="CP9" s="800"/>
      <c r="CQ9" s="801"/>
      <c r="CR9" s="799">
        <v>8</v>
      </c>
      <c r="CS9" s="800"/>
      <c r="CT9" s="800"/>
      <c r="CU9" s="800"/>
      <c r="CV9" s="801"/>
      <c r="CW9" s="799">
        <v>11</v>
      </c>
      <c r="CX9" s="800"/>
      <c r="CY9" s="800"/>
      <c r="CZ9" s="800"/>
      <c r="DA9" s="801"/>
      <c r="DB9" s="799" t="s">
        <v>537</v>
      </c>
      <c r="DC9" s="800"/>
      <c r="DD9" s="800"/>
      <c r="DE9" s="800"/>
      <c r="DF9" s="801"/>
      <c r="DG9" s="799" t="s">
        <v>537</v>
      </c>
      <c r="DH9" s="800"/>
      <c r="DI9" s="800"/>
      <c r="DJ9" s="800"/>
      <c r="DK9" s="801"/>
      <c r="DL9" s="799" t="s">
        <v>537</v>
      </c>
      <c r="DM9" s="800"/>
      <c r="DN9" s="800"/>
      <c r="DO9" s="800"/>
      <c r="DP9" s="801"/>
      <c r="DQ9" s="799" t="s">
        <v>537</v>
      </c>
      <c r="DR9" s="800"/>
      <c r="DS9" s="800"/>
      <c r="DT9" s="800"/>
      <c r="DU9" s="801"/>
      <c r="DV9" s="802"/>
      <c r="DW9" s="803"/>
      <c r="DX9" s="803"/>
      <c r="DY9" s="803"/>
      <c r="DZ9" s="804"/>
      <c r="EA9" s="205"/>
    </row>
    <row r="10" spans="1:131" s="206" customFormat="1" ht="26.25" customHeight="1" x14ac:dyDescent="0.15">
      <c r="A10" s="212">
        <v>4</v>
      </c>
      <c r="B10" s="773" t="s">
        <v>362</v>
      </c>
      <c r="C10" s="774"/>
      <c r="D10" s="774"/>
      <c r="E10" s="774"/>
      <c r="F10" s="774"/>
      <c r="G10" s="774"/>
      <c r="H10" s="774"/>
      <c r="I10" s="774"/>
      <c r="J10" s="774"/>
      <c r="K10" s="774"/>
      <c r="L10" s="774"/>
      <c r="M10" s="774"/>
      <c r="N10" s="774"/>
      <c r="O10" s="774"/>
      <c r="P10" s="775"/>
      <c r="Q10" s="776">
        <v>54</v>
      </c>
      <c r="R10" s="777"/>
      <c r="S10" s="777"/>
      <c r="T10" s="777"/>
      <c r="U10" s="777"/>
      <c r="V10" s="777">
        <v>45</v>
      </c>
      <c r="W10" s="777"/>
      <c r="X10" s="777"/>
      <c r="Y10" s="777"/>
      <c r="Z10" s="777"/>
      <c r="AA10" s="777">
        <v>9</v>
      </c>
      <c r="AB10" s="777"/>
      <c r="AC10" s="777"/>
      <c r="AD10" s="777"/>
      <c r="AE10" s="778"/>
      <c r="AF10" s="779">
        <v>9</v>
      </c>
      <c r="AG10" s="780"/>
      <c r="AH10" s="780"/>
      <c r="AI10" s="780"/>
      <c r="AJ10" s="781"/>
      <c r="AK10" s="782">
        <v>1353</v>
      </c>
      <c r="AL10" s="783"/>
      <c r="AM10" s="783"/>
      <c r="AN10" s="783"/>
      <c r="AO10" s="783"/>
      <c r="AP10" s="783">
        <v>97</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550</v>
      </c>
      <c r="BT10" s="787"/>
      <c r="BU10" s="787"/>
      <c r="BV10" s="787"/>
      <c r="BW10" s="787"/>
      <c r="BX10" s="787"/>
      <c r="BY10" s="787"/>
      <c r="BZ10" s="787"/>
      <c r="CA10" s="787"/>
      <c r="CB10" s="787"/>
      <c r="CC10" s="787"/>
      <c r="CD10" s="787"/>
      <c r="CE10" s="787"/>
      <c r="CF10" s="787"/>
      <c r="CG10" s="788"/>
      <c r="CH10" s="799">
        <v>251</v>
      </c>
      <c r="CI10" s="800"/>
      <c r="CJ10" s="800"/>
      <c r="CK10" s="800"/>
      <c r="CL10" s="801"/>
      <c r="CM10" s="799">
        <v>1352</v>
      </c>
      <c r="CN10" s="800"/>
      <c r="CO10" s="800"/>
      <c r="CP10" s="800"/>
      <c r="CQ10" s="801"/>
      <c r="CR10" s="799">
        <v>1</v>
      </c>
      <c r="CS10" s="800"/>
      <c r="CT10" s="800"/>
      <c r="CU10" s="800"/>
      <c r="CV10" s="801"/>
      <c r="CW10" s="799" t="s">
        <v>537</v>
      </c>
      <c r="CX10" s="800"/>
      <c r="CY10" s="800"/>
      <c r="CZ10" s="800"/>
      <c r="DA10" s="801"/>
      <c r="DB10" s="799" t="s">
        <v>570</v>
      </c>
      <c r="DC10" s="800"/>
      <c r="DD10" s="800"/>
      <c r="DE10" s="800"/>
      <c r="DF10" s="801"/>
      <c r="DG10" s="799" t="s">
        <v>537</v>
      </c>
      <c r="DH10" s="800"/>
      <c r="DI10" s="800"/>
      <c r="DJ10" s="800"/>
      <c r="DK10" s="801"/>
      <c r="DL10" s="799" t="s">
        <v>537</v>
      </c>
      <c r="DM10" s="800"/>
      <c r="DN10" s="800"/>
      <c r="DO10" s="800"/>
      <c r="DP10" s="801"/>
      <c r="DQ10" s="799" t="s">
        <v>537</v>
      </c>
      <c r="DR10" s="800"/>
      <c r="DS10" s="800"/>
      <c r="DT10" s="800"/>
      <c r="DU10" s="801"/>
      <c r="DV10" s="802"/>
      <c r="DW10" s="803"/>
      <c r="DX10" s="803"/>
      <c r="DY10" s="803"/>
      <c r="DZ10" s="804"/>
      <c r="EA10" s="205"/>
    </row>
    <row r="11" spans="1:131" s="206" customFormat="1" ht="26.25" customHeight="1" x14ac:dyDescent="0.15">
      <c r="A11" s="212">
        <v>5</v>
      </c>
      <c r="B11" s="773" t="s">
        <v>363</v>
      </c>
      <c r="C11" s="774"/>
      <c r="D11" s="774"/>
      <c r="E11" s="774"/>
      <c r="F11" s="774"/>
      <c r="G11" s="774"/>
      <c r="H11" s="774"/>
      <c r="I11" s="774"/>
      <c r="J11" s="774"/>
      <c r="K11" s="774"/>
      <c r="L11" s="774"/>
      <c r="M11" s="774"/>
      <c r="N11" s="774"/>
      <c r="O11" s="774"/>
      <c r="P11" s="775"/>
      <c r="Q11" s="776">
        <v>176</v>
      </c>
      <c r="R11" s="777"/>
      <c r="S11" s="777"/>
      <c r="T11" s="777"/>
      <c r="U11" s="777"/>
      <c r="V11" s="777">
        <v>176</v>
      </c>
      <c r="W11" s="777"/>
      <c r="X11" s="777"/>
      <c r="Y11" s="777"/>
      <c r="Z11" s="777"/>
      <c r="AA11" s="777" t="s">
        <v>537</v>
      </c>
      <c r="AB11" s="777"/>
      <c r="AC11" s="777"/>
      <c r="AD11" s="777"/>
      <c r="AE11" s="778"/>
      <c r="AF11" s="779" t="s">
        <v>109</v>
      </c>
      <c r="AG11" s="780"/>
      <c r="AH11" s="780"/>
      <c r="AI11" s="780"/>
      <c r="AJ11" s="781"/>
      <c r="AK11" s="782">
        <v>175200</v>
      </c>
      <c r="AL11" s="783"/>
      <c r="AM11" s="783"/>
      <c r="AN11" s="783"/>
      <c r="AO11" s="783"/>
      <c r="AP11" s="783" t="s">
        <v>537</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551</v>
      </c>
      <c r="BT11" s="787"/>
      <c r="BU11" s="787"/>
      <c r="BV11" s="787"/>
      <c r="BW11" s="787"/>
      <c r="BX11" s="787"/>
      <c r="BY11" s="787"/>
      <c r="BZ11" s="787"/>
      <c r="CA11" s="787"/>
      <c r="CB11" s="787"/>
      <c r="CC11" s="787"/>
      <c r="CD11" s="787"/>
      <c r="CE11" s="787"/>
      <c r="CF11" s="787"/>
      <c r="CG11" s="788"/>
      <c r="CH11" s="799">
        <v>8</v>
      </c>
      <c r="CI11" s="800"/>
      <c r="CJ11" s="800"/>
      <c r="CK11" s="800"/>
      <c r="CL11" s="801"/>
      <c r="CM11" s="799">
        <v>158</v>
      </c>
      <c r="CN11" s="800"/>
      <c r="CO11" s="800"/>
      <c r="CP11" s="800"/>
      <c r="CQ11" s="801"/>
      <c r="CR11" s="799">
        <v>8</v>
      </c>
      <c r="CS11" s="800"/>
      <c r="CT11" s="800"/>
      <c r="CU11" s="800"/>
      <c r="CV11" s="801"/>
      <c r="CW11" s="799" t="s">
        <v>568</v>
      </c>
      <c r="CX11" s="800"/>
      <c r="CY11" s="800"/>
      <c r="CZ11" s="800"/>
      <c r="DA11" s="801"/>
      <c r="DB11" s="799" t="s">
        <v>537</v>
      </c>
      <c r="DC11" s="800"/>
      <c r="DD11" s="800"/>
      <c r="DE11" s="800"/>
      <c r="DF11" s="801"/>
      <c r="DG11" s="799" t="s">
        <v>537</v>
      </c>
      <c r="DH11" s="800"/>
      <c r="DI11" s="800"/>
      <c r="DJ11" s="800"/>
      <c r="DK11" s="801"/>
      <c r="DL11" s="799" t="s">
        <v>537</v>
      </c>
      <c r="DM11" s="800"/>
      <c r="DN11" s="800"/>
      <c r="DO11" s="800"/>
      <c r="DP11" s="801"/>
      <c r="DQ11" s="799" t="s">
        <v>537</v>
      </c>
      <c r="DR11" s="800"/>
      <c r="DS11" s="800"/>
      <c r="DT11" s="800"/>
      <c r="DU11" s="801"/>
      <c r="DV11" s="802"/>
      <c r="DW11" s="803"/>
      <c r="DX11" s="803"/>
      <c r="DY11" s="803"/>
      <c r="DZ11" s="804"/>
      <c r="EA11" s="205"/>
    </row>
    <row r="12" spans="1:131" s="206" customFormat="1" ht="26.25" customHeight="1" x14ac:dyDescent="0.15">
      <c r="A12" s="212">
        <v>6</v>
      </c>
      <c r="B12" s="773" t="s">
        <v>364</v>
      </c>
      <c r="C12" s="774"/>
      <c r="D12" s="774"/>
      <c r="E12" s="774"/>
      <c r="F12" s="774"/>
      <c r="G12" s="774"/>
      <c r="H12" s="774"/>
      <c r="I12" s="774"/>
      <c r="J12" s="774"/>
      <c r="K12" s="774"/>
      <c r="L12" s="774"/>
      <c r="M12" s="774"/>
      <c r="N12" s="774"/>
      <c r="O12" s="774"/>
      <c r="P12" s="775"/>
      <c r="Q12" s="776">
        <v>22</v>
      </c>
      <c r="R12" s="777"/>
      <c r="S12" s="777"/>
      <c r="T12" s="777"/>
      <c r="U12" s="777"/>
      <c r="V12" s="777">
        <v>21</v>
      </c>
      <c r="W12" s="777"/>
      <c r="X12" s="777"/>
      <c r="Y12" s="777"/>
      <c r="Z12" s="777"/>
      <c r="AA12" s="777">
        <v>1</v>
      </c>
      <c r="AB12" s="777"/>
      <c r="AC12" s="777"/>
      <c r="AD12" s="777"/>
      <c r="AE12" s="778"/>
      <c r="AF12" s="779">
        <v>1</v>
      </c>
      <c r="AG12" s="780"/>
      <c r="AH12" s="780"/>
      <c r="AI12" s="780"/>
      <c r="AJ12" s="781"/>
      <c r="AK12" s="782" t="s">
        <v>537</v>
      </c>
      <c r="AL12" s="783"/>
      <c r="AM12" s="783"/>
      <c r="AN12" s="783"/>
      <c r="AO12" s="783"/>
      <c r="AP12" s="783" t="s">
        <v>537</v>
      </c>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552</v>
      </c>
      <c r="BT12" s="787"/>
      <c r="BU12" s="787"/>
      <c r="BV12" s="787"/>
      <c r="BW12" s="787"/>
      <c r="BX12" s="787"/>
      <c r="BY12" s="787"/>
      <c r="BZ12" s="787"/>
      <c r="CA12" s="787"/>
      <c r="CB12" s="787"/>
      <c r="CC12" s="787"/>
      <c r="CD12" s="787"/>
      <c r="CE12" s="787"/>
      <c r="CF12" s="787"/>
      <c r="CG12" s="788"/>
      <c r="CH12" s="799">
        <v>-75</v>
      </c>
      <c r="CI12" s="800"/>
      <c r="CJ12" s="800"/>
      <c r="CK12" s="800"/>
      <c r="CL12" s="801"/>
      <c r="CM12" s="799">
        <v>408</v>
      </c>
      <c r="CN12" s="800"/>
      <c r="CO12" s="800"/>
      <c r="CP12" s="800"/>
      <c r="CQ12" s="801"/>
      <c r="CR12" s="799">
        <v>4</v>
      </c>
      <c r="CS12" s="800"/>
      <c r="CT12" s="800"/>
      <c r="CU12" s="800"/>
      <c r="CV12" s="801"/>
      <c r="CW12" s="799">
        <v>50</v>
      </c>
      <c r="CX12" s="800"/>
      <c r="CY12" s="800"/>
      <c r="CZ12" s="800"/>
      <c r="DA12" s="801"/>
      <c r="DB12" s="799" t="s">
        <v>537</v>
      </c>
      <c r="DC12" s="800"/>
      <c r="DD12" s="800"/>
      <c r="DE12" s="800"/>
      <c r="DF12" s="801"/>
      <c r="DG12" s="799" t="s">
        <v>537</v>
      </c>
      <c r="DH12" s="800"/>
      <c r="DI12" s="800"/>
      <c r="DJ12" s="800"/>
      <c r="DK12" s="801"/>
      <c r="DL12" s="799" t="s">
        <v>537</v>
      </c>
      <c r="DM12" s="800"/>
      <c r="DN12" s="800"/>
      <c r="DO12" s="800"/>
      <c r="DP12" s="801"/>
      <c r="DQ12" s="799" t="s">
        <v>537</v>
      </c>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553</v>
      </c>
      <c r="BT13" s="787"/>
      <c r="BU13" s="787"/>
      <c r="BV13" s="787"/>
      <c r="BW13" s="787"/>
      <c r="BX13" s="787"/>
      <c r="BY13" s="787"/>
      <c r="BZ13" s="787"/>
      <c r="CA13" s="787"/>
      <c r="CB13" s="787"/>
      <c r="CC13" s="787"/>
      <c r="CD13" s="787"/>
      <c r="CE13" s="787"/>
      <c r="CF13" s="787"/>
      <c r="CG13" s="788"/>
      <c r="CH13" s="799">
        <v>13</v>
      </c>
      <c r="CI13" s="800"/>
      <c r="CJ13" s="800"/>
      <c r="CK13" s="800"/>
      <c r="CL13" s="801"/>
      <c r="CM13" s="799">
        <v>26</v>
      </c>
      <c r="CN13" s="800"/>
      <c r="CO13" s="800"/>
      <c r="CP13" s="800"/>
      <c r="CQ13" s="801"/>
      <c r="CR13" s="799">
        <v>1</v>
      </c>
      <c r="CS13" s="800"/>
      <c r="CT13" s="800"/>
      <c r="CU13" s="800"/>
      <c r="CV13" s="801"/>
      <c r="CW13" s="799" t="s">
        <v>569</v>
      </c>
      <c r="CX13" s="800"/>
      <c r="CY13" s="800"/>
      <c r="CZ13" s="800"/>
      <c r="DA13" s="801"/>
      <c r="DB13" s="799" t="s">
        <v>537</v>
      </c>
      <c r="DC13" s="800"/>
      <c r="DD13" s="800"/>
      <c r="DE13" s="800"/>
      <c r="DF13" s="801"/>
      <c r="DG13" s="799" t="s">
        <v>537</v>
      </c>
      <c r="DH13" s="800"/>
      <c r="DI13" s="800"/>
      <c r="DJ13" s="800"/>
      <c r="DK13" s="801"/>
      <c r="DL13" s="799" t="s">
        <v>537</v>
      </c>
      <c r="DM13" s="800"/>
      <c r="DN13" s="800"/>
      <c r="DO13" s="800"/>
      <c r="DP13" s="801"/>
      <c r="DQ13" s="799" t="s">
        <v>537</v>
      </c>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554</v>
      </c>
      <c r="BT14" s="787"/>
      <c r="BU14" s="787"/>
      <c r="BV14" s="787"/>
      <c r="BW14" s="787"/>
      <c r="BX14" s="787"/>
      <c r="BY14" s="787"/>
      <c r="BZ14" s="787"/>
      <c r="CA14" s="787"/>
      <c r="CB14" s="787"/>
      <c r="CC14" s="787"/>
      <c r="CD14" s="787"/>
      <c r="CE14" s="787"/>
      <c r="CF14" s="787"/>
      <c r="CG14" s="788"/>
      <c r="CH14" s="799">
        <v>-11</v>
      </c>
      <c r="CI14" s="800"/>
      <c r="CJ14" s="800"/>
      <c r="CK14" s="800"/>
      <c r="CL14" s="801"/>
      <c r="CM14" s="799">
        <v>159</v>
      </c>
      <c r="CN14" s="800"/>
      <c r="CO14" s="800"/>
      <c r="CP14" s="800"/>
      <c r="CQ14" s="801"/>
      <c r="CR14" s="799">
        <v>11</v>
      </c>
      <c r="CS14" s="800"/>
      <c r="CT14" s="800"/>
      <c r="CU14" s="800"/>
      <c r="CV14" s="801"/>
      <c r="CW14" s="799">
        <v>5</v>
      </c>
      <c r="CX14" s="800"/>
      <c r="CY14" s="800"/>
      <c r="CZ14" s="800"/>
      <c r="DA14" s="801"/>
      <c r="DB14" s="799" t="s">
        <v>571</v>
      </c>
      <c r="DC14" s="800"/>
      <c r="DD14" s="800"/>
      <c r="DE14" s="800"/>
      <c r="DF14" s="801"/>
      <c r="DG14" s="799" t="s">
        <v>537</v>
      </c>
      <c r="DH14" s="800"/>
      <c r="DI14" s="800"/>
      <c r="DJ14" s="800"/>
      <c r="DK14" s="801"/>
      <c r="DL14" s="799" t="s">
        <v>537</v>
      </c>
      <c r="DM14" s="800"/>
      <c r="DN14" s="800"/>
      <c r="DO14" s="800"/>
      <c r="DP14" s="801"/>
      <c r="DQ14" s="799" t="s">
        <v>537</v>
      </c>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555</v>
      </c>
      <c r="BT15" s="787"/>
      <c r="BU15" s="787"/>
      <c r="BV15" s="787"/>
      <c r="BW15" s="787"/>
      <c r="BX15" s="787"/>
      <c r="BY15" s="787"/>
      <c r="BZ15" s="787"/>
      <c r="CA15" s="787"/>
      <c r="CB15" s="787"/>
      <c r="CC15" s="787"/>
      <c r="CD15" s="787"/>
      <c r="CE15" s="787"/>
      <c r="CF15" s="787"/>
      <c r="CG15" s="788"/>
      <c r="CH15" s="799">
        <v>1</v>
      </c>
      <c r="CI15" s="800"/>
      <c r="CJ15" s="800"/>
      <c r="CK15" s="800"/>
      <c r="CL15" s="801"/>
      <c r="CM15" s="799">
        <v>44</v>
      </c>
      <c r="CN15" s="800"/>
      <c r="CO15" s="800"/>
      <c r="CP15" s="800"/>
      <c r="CQ15" s="801"/>
      <c r="CR15" s="799">
        <v>12</v>
      </c>
      <c r="CS15" s="800"/>
      <c r="CT15" s="800"/>
      <c r="CU15" s="800"/>
      <c r="CV15" s="801"/>
      <c r="CW15" s="799" t="s">
        <v>537</v>
      </c>
      <c r="CX15" s="800"/>
      <c r="CY15" s="800"/>
      <c r="CZ15" s="800"/>
      <c r="DA15" s="801"/>
      <c r="DB15" s="799" t="s">
        <v>537</v>
      </c>
      <c r="DC15" s="800"/>
      <c r="DD15" s="800"/>
      <c r="DE15" s="800"/>
      <c r="DF15" s="801"/>
      <c r="DG15" s="799" t="s">
        <v>537</v>
      </c>
      <c r="DH15" s="800"/>
      <c r="DI15" s="800"/>
      <c r="DJ15" s="800"/>
      <c r="DK15" s="801"/>
      <c r="DL15" s="799" t="s">
        <v>537</v>
      </c>
      <c r="DM15" s="800"/>
      <c r="DN15" s="800"/>
      <c r="DO15" s="800"/>
      <c r="DP15" s="801"/>
      <c r="DQ15" s="799" t="s">
        <v>537</v>
      </c>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t="s">
        <v>556</v>
      </c>
      <c r="BT16" s="787"/>
      <c r="BU16" s="787"/>
      <c r="BV16" s="787"/>
      <c r="BW16" s="787"/>
      <c r="BX16" s="787"/>
      <c r="BY16" s="787"/>
      <c r="BZ16" s="787"/>
      <c r="CA16" s="787"/>
      <c r="CB16" s="787"/>
      <c r="CC16" s="787"/>
      <c r="CD16" s="787"/>
      <c r="CE16" s="787"/>
      <c r="CF16" s="787"/>
      <c r="CG16" s="788"/>
      <c r="CH16" s="799">
        <v>0</v>
      </c>
      <c r="CI16" s="800"/>
      <c r="CJ16" s="800"/>
      <c r="CK16" s="800"/>
      <c r="CL16" s="801"/>
      <c r="CM16" s="799">
        <v>10</v>
      </c>
      <c r="CN16" s="800"/>
      <c r="CO16" s="800"/>
      <c r="CP16" s="800"/>
      <c r="CQ16" s="801"/>
      <c r="CR16" s="799">
        <v>10</v>
      </c>
      <c r="CS16" s="800"/>
      <c r="CT16" s="800"/>
      <c r="CU16" s="800"/>
      <c r="CV16" s="801"/>
      <c r="CW16" s="799">
        <v>28</v>
      </c>
      <c r="CX16" s="800"/>
      <c r="CY16" s="800"/>
      <c r="CZ16" s="800"/>
      <c r="DA16" s="801"/>
      <c r="DB16" s="799" t="s">
        <v>537</v>
      </c>
      <c r="DC16" s="800"/>
      <c r="DD16" s="800"/>
      <c r="DE16" s="800"/>
      <c r="DF16" s="801"/>
      <c r="DG16" s="799" t="s">
        <v>537</v>
      </c>
      <c r="DH16" s="800"/>
      <c r="DI16" s="800"/>
      <c r="DJ16" s="800"/>
      <c r="DK16" s="801"/>
      <c r="DL16" s="799" t="s">
        <v>537</v>
      </c>
      <c r="DM16" s="800"/>
      <c r="DN16" s="800"/>
      <c r="DO16" s="800"/>
      <c r="DP16" s="801"/>
      <c r="DQ16" s="799" t="s">
        <v>537</v>
      </c>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t="s">
        <v>557</v>
      </c>
      <c r="BT17" s="787"/>
      <c r="BU17" s="787"/>
      <c r="BV17" s="787"/>
      <c r="BW17" s="787"/>
      <c r="BX17" s="787"/>
      <c r="BY17" s="787"/>
      <c r="BZ17" s="787"/>
      <c r="CA17" s="787"/>
      <c r="CB17" s="787"/>
      <c r="CC17" s="787"/>
      <c r="CD17" s="787"/>
      <c r="CE17" s="787"/>
      <c r="CF17" s="787"/>
      <c r="CG17" s="788"/>
      <c r="CH17" s="799">
        <v>1</v>
      </c>
      <c r="CI17" s="800"/>
      <c r="CJ17" s="800"/>
      <c r="CK17" s="800"/>
      <c r="CL17" s="801"/>
      <c r="CM17" s="799">
        <v>37</v>
      </c>
      <c r="CN17" s="800"/>
      <c r="CO17" s="800"/>
      <c r="CP17" s="800"/>
      <c r="CQ17" s="801"/>
      <c r="CR17" s="799">
        <v>10</v>
      </c>
      <c r="CS17" s="800"/>
      <c r="CT17" s="800"/>
      <c r="CU17" s="800"/>
      <c r="CV17" s="801"/>
      <c r="CW17" s="799" t="s">
        <v>537</v>
      </c>
      <c r="CX17" s="800"/>
      <c r="CY17" s="800"/>
      <c r="CZ17" s="800"/>
      <c r="DA17" s="801"/>
      <c r="DB17" s="799" t="s">
        <v>537</v>
      </c>
      <c r="DC17" s="800"/>
      <c r="DD17" s="800"/>
      <c r="DE17" s="800"/>
      <c r="DF17" s="801"/>
      <c r="DG17" s="799" t="s">
        <v>537</v>
      </c>
      <c r="DH17" s="800"/>
      <c r="DI17" s="800"/>
      <c r="DJ17" s="800"/>
      <c r="DK17" s="801"/>
      <c r="DL17" s="799" t="s">
        <v>537</v>
      </c>
      <c r="DM17" s="800"/>
      <c r="DN17" s="800"/>
      <c r="DO17" s="800"/>
      <c r="DP17" s="801"/>
      <c r="DQ17" s="799" t="s">
        <v>537</v>
      </c>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t="s">
        <v>558</v>
      </c>
      <c r="BT18" s="787"/>
      <c r="BU18" s="787"/>
      <c r="BV18" s="787"/>
      <c r="BW18" s="787"/>
      <c r="BX18" s="787"/>
      <c r="BY18" s="787"/>
      <c r="BZ18" s="787"/>
      <c r="CA18" s="787"/>
      <c r="CB18" s="787"/>
      <c r="CC18" s="787"/>
      <c r="CD18" s="787"/>
      <c r="CE18" s="787"/>
      <c r="CF18" s="787"/>
      <c r="CG18" s="788"/>
      <c r="CH18" s="799">
        <v>41</v>
      </c>
      <c r="CI18" s="800"/>
      <c r="CJ18" s="800"/>
      <c r="CK18" s="800"/>
      <c r="CL18" s="801"/>
      <c r="CM18" s="799">
        <v>371</v>
      </c>
      <c r="CN18" s="800"/>
      <c r="CO18" s="800"/>
      <c r="CP18" s="800"/>
      <c r="CQ18" s="801"/>
      <c r="CR18" s="799">
        <v>160</v>
      </c>
      <c r="CS18" s="800"/>
      <c r="CT18" s="800"/>
      <c r="CU18" s="800"/>
      <c r="CV18" s="801"/>
      <c r="CW18" s="799" t="s">
        <v>537</v>
      </c>
      <c r="CX18" s="800"/>
      <c r="CY18" s="800"/>
      <c r="CZ18" s="800"/>
      <c r="DA18" s="801"/>
      <c r="DB18" s="799" t="s">
        <v>537</v>
      </c>
      <c r="DC18" s="800"/>
      <c r="DD18" s="800"/>
      <c r="DE18" s="800"/>
      <c r="DF18" s="801"/>
      <c r="DG18" s="799" t="s">
        <v>537</v>
      </c>
      <c r="DH18" s="800"/>
      <c r="DI18" s="800"/>
      <c r="DJ18" s="800"/>
      <c r="DK18" s="801"/>
      <c r="DL18" s="799" t="s">
        <v>537</v>
      </c>
      <c r="DM18" s="800"/>
      <c r="DN18" s="800"/>
      <c r="DO18" s="800"/>
      <c r="DP18" s="801"/>
      <c r="DQ18" s="799" t="s">
        <v>537</v>
      </c>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t="s">
        <v>573</v>
      </c>
      <c r="BS19" s="786" t="s">
        <v>559</v>
      </c>
      <c r="BT19" s="787"/>
      <c r="BU19" s="787"/>
      <c r="BV19" s="787"/>
      <c r="BW19" s="787"/>
      <c r="BX19" s="787"/>
      <c r="BY19" s="787"/>
      <c r="BZ19" s="787"/>
      <c r="CA19" s="787"/>
      <c r="CB19" s="787"/>
      <c r="CC19" s="787"/>
      <c r="CD19" s="787"/>
      <c r="CE19" s="787"/>
      <c r="CF19" s="787"/>
      <c r="CG19" s="788"/>
      <c r="CH19" s="799">
        <v>0</v>
      </c>
      <c r="CI19" s="800"/>
      <c r="CJ19" s="800"/>
      <c r="CK19" s="800"/>
      <c r="CL19" s="801"/>
      <c r="CM19" s="799">
        <v>82</v>
      </c>
      <c r="CN19" s="800"/>
      <c r="CO19" s="800"/>
      <c r="CP19" s="800"/>
      <c r="CQ19" s="801"/>
      <c r="CR19" s="799">
        <v>5</v>
      </c>
      <c r="CS19" s="800"/>
      <c r="CT19" s="800"/>
      <c r="CU19" s="800"/>
      <c r="CV19" s="801"/>
      <c r="CW19" s="799" t="s">
        <v>537</v>
      </c>
      <c r="CX19" s="800"/>
      <c r="CY19" s="800"/>
      <c r="CZ19" s="800"/>
      <c r="DA19" s="801"/>
      <c r="DB19" s="799">
        <v>1430</v>
      </c>
      <c r="DC19" s="800"/>
      <c r="DD19" s="800"/>
      <c r="DE19" s="800"/>
      <c r="DF19" s="801"/>
      <c r="DG19" s="799" t="s">
        <v>537</v>
      </c>
      <c r="DH19" s="800"/>
      <c r="DI19" s="800"/>
      <c r="DJ19" s="800"/>
      <c r="DK19" s="801"/>
      <c r="DL19" s="799">
        <v>1420</v>
      </c>
      <c r="DM19" s="800"/>
      <c r="DN19" s="800"/>
      <c r="DO19" s="800"/>
      <c r="DP19" s="801"/>
      <c r="DQ19" s="799">
        <v>1728</v>
      </c>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t="s">
        <v>560</v>
      </c>
      <c r="BT20" s="787"/>
      <c r="BU20" s="787"/>
      <c r="BV20" s="787"/>
      <c r="BW20" s="787"/>
      <c r="BX20" s="787"/>
      <c r="BY20" s="787"/>
      <c r="BZ20" s="787"/>
      <c r="CA20" s="787"/>
      <c r="CB20" s="787"/>
      <c r="CC20" s="787"/>
      <c r="CD20" s="787"/>
      <c r="CE20" s="787"/>
      <c r="CF20" s="787"/>
      <c r="CG20" s="788"/>
      <c r="CH20" s="799">
        <v>1</v>
      </c>
      <c r="CI20" s="800"/>
      <c r="CJ20" s="800"/>
      <c r="CK20" s="800"/>
      <c r="CL20" s="801"/>
      <c r="CM20" s="799">
        <v>5</v>
      </c>
      <c r="CN20" s="800"/>
      <c r="CO20" s="800"/>
      <c r="CP20" s="800"/>
      <c r="CQ20" s="801"/>
      <c r="CR20" s="799">
        <v>1</v>
      </c>
      <c r="CS20" s="800"/>
      <c r="CT20" s="800"/>
      <c r="CU20" s="800"/>
      <c r="CV20" s="801"/>
      <c r="CW20" s="799">
        <v>2</v>
      </c>
      <c r="CX20" s="800"/>
      <c r="CY20" s="800"/>
      <c r="CZ20" s="800"/>
      <c r="DA20" s="801"/>
      <c r="DB20" s="799" t="s">
        <v>537</v>
      </c>
      <c r="DC20" s="800"/>
      <c r="DD20" s="800"/>
      <c r="DE20" s="800"/>
      <c r="DF20" s="801"/>
      <c r="DG20" s="799" t="s">
        <v>537</v>
      </c>
      <c r="DH20" s="800"/>
      <c r="DI20" s="800"/>
      <c r="DJ20" s="800"/>
      <c r="DK20" s="801"/>
      <c r="DL20" s="799" t="s">
        <v>537</v>
      </c>
      <c r="DM20" s="800"/>
      <c r="DN20" s="800"/>
      <c r="DO20" s="800"/>
      <c r="DP20" s="801"/>
      <c r="DQ20" s="799" t="s">
        <v>537</v>
      </c>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t="s">
        <v>561</v>
      </c>
      <c r="BT21" s="787"/>
      <c r="BU21" s="787"/>
      <c r="BV21" s="787"/>
      <c r="BW21" s="787"/>
      <c r="BX21" s="787"/>
      <c r="BY21" s="787"/>
      <c r="BZ21" s="787"/>
      <c r="CA21" s="787"/>
      <c r="CB21" s="787"/>
      <c r="CC21" s="787"/>
      <c r="CD21" s="787"/>
      <c r="CE21" s="787"/>
      <c r="CF21" s="787"/>
      <c r="CG21" s="788"/>
      <c r="CH21" s="799">
        <v>1</v>
      </c>
      <c r="CI21" s="800"/>
      <c r="CJ21" s="800"/>
      <c r="CK21" s="800"/>
      <c r="CL21" s="801"/>
      <c r="CM21" s="799">
        <v>16</v>
      </c>
      <c r="CN21" s="800"/>
      <c r="CO21" s="800"/>
      <c r="CP21" s="800"/>
      <c r="CQ21" s="801"/>
      <c r="CR21" s="799">
        <v>2</v>
      </c>
      <c r="CS21" s="800"/>
      <c r="CT21" s="800"/>
      <c r="CU21" s="800"/>
      <c r="CV21" s="801"/>
      <c r="CW21" s="799" t="s">
        <v>537</v>
      </c>
      <c r="CX21" s="800"/>
      <c r="CY21" s="800"/>
      <c r="CZ21" s="800"/>
      <c r="DA21" s="801"/>
      <c r="DB21" s="799" t="s">
        <v>537</v>
      </c>
      <c r="DC21" s="800"/>
      <c r="DD21" s="800"/>
      <c r="DE21" s="800"/>
      <c r="DF21" s="801"/>
      <c r="DG21" s="799" t="s">
        <v>537</v>
      </c>
      <c r="DH21" s="800"/>
      <c r="DI21" s="800"/>
      <c r="DJ21" s="800"/>
      <c r="DK21" s="801"/>
      <c r="DL21" s="799" t="s">
        <v>537</v>
      </c>
      <c r="DM21" s="800"/>
      <c r="DN21" s="800"/>
      <c r="DO21" s="800"/>
      <c r="DP21" s="801"/>
      <c r="DQ21" s="799" t="s">
        <v>537</v>
      </c>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t="s">
        <v>562</v>
      </c>
      <c r="BT22" s="787"/>
      <c r="BU22" s="787"/>
      <c r="BV22" s="787"/>
      <c r="BW22" s="787"/>
      <c r="BX22" s="787"/>
      <c r="BY22" s="787"/>
      <c r="BZ22" s="787"/>
      <c r="CA22" s="787"/>
      <c r="CB22" s="787"/>
      <c r="CC22" s="787"/>
      <c r="CD22" s="787"/>
      <c r="CE22" s="787"/>
      <c r="CF22" s="787"/>
      <c r="CG22" s="788"/>
      <c r="CH22" s="799">
        <v>2</v>
      </c>
      <c r="CI22" s="800"/>
      <c r="CJ22" s="800"/>
      <c r="CK22" s="800"/>
      <c r="CL22" s="801"/>
      <c r="CM22" s="799">
        <v>32</v>
      </c>
      <c r="CN22" s="800"/>
      <c r="CO22" s="800"/>
      <c r="CP22" s="800"/>
      <c r="CQ22" s="801"/>
      <c r="CR22" s="799">
        <v>17</v>
      </c>
      <c r="CS22" s="800"/>
      <c r="CT22" s="800"/>
      <c r="CU22" s="800"/>
      <c r="CV22" s="801"/>
      <c r="CW22" s="799">
        <v>5</v>
      </c>
      <c r="CX22" s="800"/>
      <c r="CY22" s="800"/>
      <c r="CZ22" s="800"/>
      <c r="DA22" s="801"/>
      <c r="DB22" s="799" t="s">
        <v>537</v>
      </c>
      <c r="DC22" s="800"/>
      <c r="DD22" s="800"/>
      <c r="DE22" s="800"/>
      <c r="DF22" s="801"/>
      <c r="DG22" s="799" t="s">
        <v>537</v>
      </c>
      <c r="DH22" s="800"/>
      <c r="DI22" s="800"/>
      <c r="DJ22" s="800"/>
      <c r="DK22" s="801"/>
      <c r="DL22" s="799" t="s">
        <v>537</v>
      </c>
      <c r="DM22" s="800"/>
      <c r="DN22" s="800"/>
      <c r="DO22" s="800"/>
      <c r="DP22" s="801"/>
      <c r="DQ22" s="799" t="s">
        <v>537</v>
      </c>
      <c r="DR22" s="800"/>
      <c r="DS22" s="800"/>
      <c r="DT22" s="800"/>
      <c r="DU22" s="801"/>
      <c r="DV22" s="802"/>
      <c r="DW22" s="803"/>
      <c r="DX22" s="803"/>
      <c r="DY22" s="803"/>
      <c r="DZ22" s="804"/>
      <c r="EA22" s="205"/>
    </row>
    <row r="23" spans="1:131" s="206" customFormat="1" ht="26.25" customHeight="1" thickBot="1" x14ac:dyDescent="0.2">
      <c r="A23" s="215" t="s">
        <v>366</v>
      </c>
      <c r="B23" s="808" t="s">
        <v>367</v>
      </c>
      <c r="C23" s="809"/>
      <c r="D23" s="809"/>
      <c r="E23" s="809"/>
      <c r="F23" s="809"/>
      <c r="G23" s="809"/>
      <c r="H23" s="809"/>
      <c r="I23" s="809"/>
      <c r="J23" s="809"/>
      <c r="K23" s="809"/>
      <c r="L23" s="809"/>
      <c r="M23" s="809"/>
      <c r="N23" s="809"/>
      <c r="O23" s="809"/>
      <c r="P23" s="810"/>
      <c r="Q23" s="811">
        <v>95947</v>
      </c>
      <c r="R23" s="812"/>
      <c r="S23" s="812"/>
      <c r="T23" s="812"/>
      <c r="U23" s="812"/>
      <c r="V23" s="812">
        <v>93959</v>
      </c>
      <c r="W23" s="812"/>
      <c r="X23" s="812"/>
      <c r="Y23" s="812"/>
      <c r="Z23" s="812"/>
      <c r="AA23" s="812">
        <v>1988</v>
      </c>
      <c r="AB23" s="812"/>
      <c r="AC23" s="812"/>
      <c r="AD23" s="812"/>
      <c r="AE23" s="813"/>
      <c r="AF23" s="814">
        <v>1782</v>
      </c>
      <c r="AG23" s="812"/>
      <c r="AH23" s="812"/>
      <c r="AI23" s="812"/>
      <c r="AJ23" s="815"/>
      <c r="AK23" s="816"/>
      <c r="AL23" s="817"/>
      <c r="AM23" s="817"/>
      <c r="AN23" s="817"/>
      <c r="AO23" s="817"/>
      <c r="AP23" s="812">
        <v>96377</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t="s">
        <v>563</v>
      </c>
      <c r="BT23" s="787"/>
      <c r="BU23" s="787"/>
      <c r="BV23" s="787"/>
      <c r="BW23" s="787"/>
      <c r="BX23" s="787"/>
      <c r="BY23" s="787"/>
      <c r="BZ23" s="787"/>
      <c r="CA23" s="787"/>
      <c r="CB23" s="787"/>
      <c r="CC23" s="787"/>
      <c r="CD23" s="787"/>
      <c r="CE23" s="787"/>
      <c r="CF23" s="787"/>
      <c r="CG23" s="788"/>
      <c r="CH23" s="799">
        <v>0</v>
      </c>
      <c r="CI23" s="800"/>
      <c r="CJ23" s="800"/>
      <c r="CK23" s="800"/>
      <c r="CL23" s="801"/>
      <c r="CM23" s="799">
        <v>5</v>
      </c>
      <c r="CN23" s="800"/>
      <c r="CO23" s="800"/>
      <c r="CP23" s="800"/>
      <c r="CQ23" s="801"/>
      <c r="CR23" s="799">
        <v>2</v>
      </c>
      <c r="CS23" s="800"/>
      <c r="CT23" s="800"/>
      <c r="CU23" s="800"/>
      <c r="CV23" s="801"/>
      <c r="CW23" s="799" t="s">
        <v>537</v>
      </c>
      <c r="CX23" s="800"/>
      <c r="CY23" s="800"/>
      <c r="CZ23" s="800"/>
      <c r="DA23" s="801"/>
      <c r="DB23" s="799" t="s">
        <v>537</v>
      </c>
      <c r="DC23" s="800"/>
      <c r="DD23" s="800"/>
      <c r="DE23" s="800"/>
      <c r="DF23" s="801"/>
      <c r="DG23" s="799" t="s">
        <v>537</v>
      </c>
      <c r="DH23" s="800"/>
      <c r="DI23" s="800"/>
      <c r="DJ23" s="800"/>
      <c r="DK23" s="801"/>
      <c r="DL23" s="799" t="s">
        <v>537</v>
      </c>
      <c r="DM23" s="800"/>
      <c r="DN23" s="800"/>
      <c r="DO23" s="800"/>
      <c r="DP23" s="801"/>
      <c r="DQ23" s="799" t="s">
        <v>537</v>
      </c>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t="s">
        <v>564</v>
      </c>
      <c r="BT24" s="787"/>
      <c r="BU24" s="787"/>
      <c r="BV24" s="787"/>
      <c r="BW24" s="787"/>
      <c r="BX24" s="787"/>
      <c r="BY24" s="787"/>
      <c r="BZ24" s="787"/>
      <c r="CA24" s="787"/>
      <c r="CB24" s="787"/>
      <c r="CC24" s="787"/>
      <c r="CD24" s="787"/>
      <c r="CE24" s="787"/>
      <c r="CF24" s="787"/>
      <c r="CG24" s="788"/>
      <c r="CH24" s="799">
        <v>-2</v>
      </c>
      <c r="CI24" s="800"/>
      <c r="CJ24" s="800"/>
      <c r="CK24" s="800"/>
      <c r="CL24" s="801"/>
      <c r="CM24" s="799">
        <v>49</v>
      </c>
      <c r="CN24" s="800"/>
      <c r="CO24" s="800"/>
      <c r="CP24" s="800"/>
      <c r="CQ24" s="801"/>
      <c r="CR24" s="799">
        <v>20</v>
      </c>
      <c r="CS24" s="800"/>
      <c r="CT24" s="800"/>
      <c r="CU24" s="800"/>
      <c r="CV24" s="801"/>
      <c r="CW24" s="799">
        <v>20</v>
      </c>
      <c r="CX24" s="800"/>
      <c r="CY24" s="800"/>
      <c r="CZ24" s="800"/>
      <c r="DA24" s="801"/>
      <c r="DB24" s="799" t="s">
        <v>537</v>
      </c>
      <c r="DC24" s="800"/>
      <c r="DD24" s="800"/>
      <c r="DE24" s="800"/>
      <c r="DF24" s="801"/>
      <c r="DG24" s="799" t="s">
        <v>537</v>
      </c>
      <c r="DH24" s="800"/>
      <c r="DI24" s="800"/>
      <c r="DJ24" s="800"/>
      <c r="DK24" s="801"/>
      <c r="DL24" s="799" t="s">
        <v>537</v>
      </c>
      <c r="DM24" s="800"/>
      <c r="DN24" s="800"/>
      <c r="DO24" s="800"/>
      <c r="DP24" s="801"/>
      <c r="DQ24" s="799" t="s">
        <v>537</v>
      </c>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t="s">
        <v>565</v>
      </c>
      <c r="BT25" s="787"/>
      <c r="BU25" s="787"/>
      <c r="BV25" s="787"/>
      <c r="BW25" s="787"/>
      <c r="BX25" s="787"/>
      <c r="BY25" s="787"/>
      <c r="BZ25" s="787"/>
      <c r="CA25" s="787"/>
      <c r="CB25" s="787"/>
      <c r="CC25" s="787"/>
      <c r="CD25" s="787"/>
      <c r="CE25" s="787"/>
      <c r="CF25" s="787"/>
      <c r="CG25" s="788"/>
      <c r="CH25" s="799">
        <v>-10</v>
      </c>
      <c r="CI25" s="800"/>
      <c r="CJ25" s="800"/>
      <c r="CK25" s="800"/>
      <c r="CL25" s="801"/>
      <c r="CM25" s="799">
        <v>30</v>
      </c>
      <c r="CN25" s="800"/>
      <c r="CO25" s="800"/>
      <c r="CP25" s="800"/>
      <c r="CQ25" s="801"/>
      <c r="CR25" s="799">
        <v>18</v>
      </c>
      <c r="CS25" s="800"/>
      <c r="CT25" s="800"/>
      <c r="CU25" s="800"/>
      <c r="CV25" s="801"/>
      <c r="CW25" s="799">
        <v>3</v>
      </c>
      <c r="CX25" s="800"/>
      <c r="CY25" s="800"/>
      <c r="CZ25" s="800"/>
      <c r="DA25" s="801"/>
      <c r="DB25" s="799" t="s">
        <v>537</v>
      </c>
      <c r="DC25" s="800"/>
      <c r="DD25" s="800"/>
      <c r="DE25" s="800"/>
      <c r="DF25" s="801"/>
      <c r="DG25" s="799" t="s">
        <v>537</v>
      </c>
      <c r="DH25" s="800"/>
      <c r="DI25" s="800"/>
      <c r="DJ25" s="800"/>
      <c r="DK25" s="801"/>
      <c r="DL25" s="799" t="s">
        <v>537</v>
      </c>
      <c r="DM25" s="800"/>
      <c r="DN25" s="800"/>
      <c r="DO25" s="800"/>
      <c r="DP25" s="801"/>
      <c r="DQ25" s="799" t="s">
        <v>537</v>
      </c>
      <c r="DR25" s="800"/>
      <c r="DS25" s="800"/>
      <c r="DT25" s="800"/>
      <c r="DU25" s="801"/>
      <c r="DV25" s="802"/>
      <c r="DW25" s="803"/>
      <c r="DX25" s="803"/>
      <c r="DY25" s="803"/>
      <c r="DZ25" s="804"/>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40">
        <v>22307</v>
      </c>
      <c r="R28" s="841"/>
      <c r="S28" s="841"/>
      <c r="T28" s="841"/>
      <c r="U28" s="841"/>
      <c r="V28" s="841">
        <v>21935</v>
      </c>
      <c r="W28" s="841"/>
      <c r="X28" s="841"/>
      <c r="Y28" s="841"/>
      <c r="Z28" s="841"/>
      <c r="AA28" s="841">
        <v>372</v>
      </c>
      <c r="AB28" s="841"/>
      <c r="AC28" s="841"/>
      <c r="AD28" s="841"/>
      <c r="AE28" s="842"/>
      <c r="AF28" s="843">
        <v>372</v>
      </c>
      <c r="AG28" s="841"/>
      <c r="AH28" s="841"/>
      <c r="AI28" s="841"/>
      <c r="AJ28" s="844"/>
      <c r="AK28" s="845">
        <v>1843</v>
      </c>
      <c r="AL28" s="836"/>
      <c r="AM28" s="836"/>
      <c r="AN28" s="836"/>
      <c r="AO28" s="836"/>
      <c r="AP28" s="836">
        <v>25</v>
      </c>
      <c r="AQ28" s="836"/>
      <c r="AR28" s="836"/>
      <c r="AS28" s="836"/>
      <c r="AT28" s="836"/>
      <c r="AU28" s="836">
        <v>3</v>
      </c>
      <c r="AV28" s="836"/>
      <c r="AW28" s="836"/>
      <c r="AX28" s="836"/>
      <c r="AY28" s="836"/>
      <c r="AZ28" s="837" t="s">
        <v>537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82</v>
      </c>
      <c r="R29" s="777"/>
      <c r="S29" s="777"/>
      <c r="T29" s="777"/>
      <c r="U29" s="777"/>
      <c r="V29" s="777">
        <v>82</v>
      </c>
      <c r="W29" s="777"/>
      <c r="X29" s="777"/>
      <c r="Y29" s="777"/>
      <c r="Z29" s="777"/>
      <c r="AA29" s="777" t="s">
        <v>537</v>
      </c>
      <c r="AB29" s="777"/>
      <c r="AC29" s="777"/>
      <c r="AD29" s="777"/>
      <c r="AE29" s="778"/>
      <c r="AF29" s="779" t="s">
        <v>109</v>
      </c>
      <c r="AG29" s="780"/>
      <c r="AH29" s="780"/>
      <c r="AI29" s="780"/>
      <c r="AJ29" s="781"/>
      <c r="AK29" s="848">
        <v>42</v>
      </c>
      <c r="AL29" s="849"/>
      <c r="AM29" s="849"/>
      <c r="AN29" s="849"/>
      <c r="AO29" s="849"/>
      <c r="AP29" s="849">
        <v>413</v>
      </c>
      <c r="AQ29" s="849"/>
      <c r="AR29" s="849"/>
      <c r="AS29" s="849"/>
      <c r="AT29" s="849"/>
      <c r="AU29" s="849">
        <v>143</v>
      </c>
      <c r="AV29" s="849"/>
      <c r="AW29" s="849"/>
      <c r="AX29" s="849"/>
      <c r="AY29" s="849"/>
      <c r="AZ29" s="850" t="s">
        <v>539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18312</v>
      </c>
      <c r="R30" s="777"/>
      <c r="S30" s="777"/>
      <c r="T30" s="777"/>
      <c r="U30" s="777"/>
      <c r="V30" s="777">
        <v>17706</v>
      </c>
      <c r="W30" s="777"/>
      <c r="X30" s="777"/>
      <c r="Y30" s="777"/>
      <c r="Z30" s="777"/>
      <c r="AA30" s="777">
        <v>606</v>
      </c>
      <c r="AB30" s="777"/>
      <c r="AC30" s="777"/>
      <c r="AD30" s="777"/>
      <c r="AE30" s="778"/>
      <c r="AF30" s="779">
        <v>606</v>
      </c>
      <c r="AG30" s="780"/>
      <c r="AH30" s="780"/>
      <c r="AI30" s="780"/>
      <c r="AJ30" s="781"/>
      <c r="AK30" s="848">
        <v>2492</v>
      </c>
      <c r="AL30" s="849"/>
      <c r="AM30" s="849"/>
      <c r="AN30" s="849"/>
      <c r="AO30" s="849"/>
      <c r="AP30" s="849" t="s">
        <v>537</v>
      </c>
      <c r="AQ30" s="849"/>
      <c r="AR30" s="849"/>
      <c r="AS30" s="849"/>
      <c r="AT30" s="849"/>
      <c r="AU30" s="849" t="s">
        <v>537</v>
      </c>
      <c r="AV30" s="849"/>
      <c r="AW30" s="849"/>
      <c r="AX30" s="849"/>
      <c r="AY30" s="849"/>
      <c r="AZ30" s="850" t="s">
        <v>537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27</v>
      </c>
      <c r="R31" s="777"/>
      <c r="S31" s="777"/>
      <c r="T31" s="777"/>
      <c r="U31" s="777"/>
      <c r="V31" s="777">
        <v>27</v>
      </c>
      <c r="W31" s="777"/>
      <c r="X31" s="777"/>
      <c r="Y31" s="777"/>
      <c r="Z31" s="777"/>
      <c r="AA31" s="777" t="s">
        <v>537</v>
      </c>
      <c r="AB31" s="777"/>
      <c r="AC31" s="777"/>
      <c r="AD31" s="777"/>
      <c r="AE31" s="778"/>
      <c r="AF31" s="779" t="s">
        <v>109</v>
      </c>
      <c r="AG31" s="780"/>
      <c r="AH31" s="780"/>
      <c r="AI31" s="780"/>
      <c r="AJ31" s="781"/>
      <c r="AK31" s="848" t="s">
        <v>566</v>
      </c>
      <c r="AL31" s="849"/>
      <c r="AM31" s="849"/>
      <c r="AN31" s="849"/>
      <c r="AO31" s="849"/>
      <c r="AP31" s="849" t="s">
        <v>541</v>
      </c>
      <c r="AQ31" s="849"/>
      <c r="AR31" s="849"/>
      <c r="AS31" s="849"/>
      <c r="AT31" s="849"/>
      <c r="AU31" s="849" t="s">
        <v>540</v>
      </c>
      <c r="AV31" s="849"/>
      <c r="AW31" s="849"/>
      <c r="AX31" s="849"/>
      <c r="AY31" s="849"/>
      <c r="AZ31" s="850" t="s">
        <v>537</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1854</v>
      </c>
      <c r="R32" s="777"/>
      <c r="S32" s="777"/>
      <c r="T32" s="777"/>
      <c r="U32" s="777"/>
      <c r="V32" s="777">
        <v>1849</v>
      </c>
      <c r="W32" s="777"/>
      <c r="X32" s="777"/>
      <c r="Y32" s="777"/>
      <c r="Z32" s="777"/>
      <c r="AA32" s="777">
        <v>6</v>
      </c>
      <c r="AB32" s="777"/>
      <c r="AC32" s="777"/>
      <c r="AD32" s="777"/>
      <c r="AE32" s="778"/>
      <c r="AF32" s="779">
        <v>6</v>
      </c>
      <c r="AG32" s="780"/>
      <c r="AH32" s="780"/>
      <c r="AI32" s="780"/>
      <c r="AJ32" s="781"/>
      <c r="AK32" s="848">
        <v>485</v>
      </c>
      <c r="AL32" s="849"/>
      <c r="AM32" s="849"/>
      <c r="AN32" s="849"/>
      <c r="AO32" s="849"/>
      <c r="AP32" s="849" t="s">
        <v>537</v>
      </c>
      <c r="AQ32" s="849"/>
      <c r="AR32" s="849"/>
      <c r="AS32" s="849"/>
      <c r="AT32" s="849"/>
      <c r="AU32" s="849" t="s">
        <v>537</v>
      </c>
      <c r="AV32" s="849"/>
      <c r="AW32" s="849"/>
      <c r="AX32" s="849"/>
      <c r="AY32" s="849"/>
      <c r="AZ32" s="850" t="s">
        <v>537</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3338</v>
      </c>
      <c r="R33" s="777"/>
      <c r="S33" s="777"/>
      <c r="T33" s="777"/>
      <c r="U33" s="777"/>
      <c r="V33" s="777">
        <v>3420</v>
      </c>
      <c r="W33" s="777"/>
      <c r="X33" s="777"/>
      <c r="Y33" s="777"/>
      <c r="Z33" s="777"/>
      <c r="AA33" s="777">
        <v>-82</v>
      </c>
      <c r="AB33" s="777"/>
      <c r="AC33" s="777"/>
      <c r="AD33" s="777"/>
      <c r="AE33" s="778"/>
      <c r="AF33" s="779">
        <v>1788</v>
      </c>
      <c r="AG33" s="780"/>
      <c r="AH33" s="780"/>
      <c r="AI33" s="780"/>
      <c r="AJ33" s="781"/>
      <c r="AK33" s="848">
        <v>203</v>
      </c>
      <c r="AL33" s="849"/>
      <c r="AM33" s="849"/>
      <c r="AN33" s="849"/>
      <c r="AO33" s="849"/>
      <c r="AP33" s="849">
        <v>15756</v>
      </c>
      <c r="AQ33" s="849"/>
      <c r="AR33" s="849"/>
      <c r="AS33" s="849"/>
      <c r="AT33" s="849"/>
      <c r="AU33" s="849">
        <v>2080</v>
      </c>
      <c r="AV33" s="849"/>
      <c r="AW33" s="849"/>
      <c r="AX33" s="849"/>
      <c r="AY33" s="849"/>
      <c r="AZ33" s="850" t="s">
        <v>537</v>
      </c>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385</v>
      </c>
      <c r="C34" s="774"/>
      <c r="D34" s="774"/>
      <c r="E34" s="774"/>
      <c r="F34" s="774"/>
      <c r="G34" s="774"/>
      <c r="H34" s="774"/>
      <c r="I34" s="774"/>
      <c r="J34" s="774"/>
      <c r="K34" s="774"/>
      <c r="L34" s="774"/>
      <c r="M34" s="774"/>
      <c r="N34" s="774"/>
      <c r="O34" s="774"/>
      <c r="P34" s="775"/>
      <c r="Q34" s="776">
        <v>2</v>
      </c>
      <c r="R34" s="777"/>
      <c r="S34" s="777"/>
      <c r="T34" s="777"/>
      <c r="U34" s="777"/>
      <c r="V34" s="777">
        <v>5</v>
      </c>
      <c r="W34" s="777"/>
      <c r="X34" s="777"/>
      <c r="Y34" s="777"/>
      <c r="Z34" s="777"/>
      <c r="AA34" s="777">
        <v>-4</v>
      </c>
      <c r="AB34" s="777"/>
      <c r="AC34" s="777"/>
      <c r="AD34" s="777"/>
      <c r="AE34" s="778"/>
      <c r="AF34" s="779">
        <v>8</v>
      </c>
      <c r="AG34" s="780"/>
      <c r="AH34" s="780"/>
      <c r="AI34" s="780"/>
      <c r="AJ34" s="781"/>
      <c r="AK34" s="848" t="s">
        <v>537</v>
      </c>
      <c r="AL34" s="849"/>
      <c r="AM34" s="849"/>
      <c r="AN34" s="849"/>
      <c r="AO34" s="849"/>
      <c r="AP34" s="849" t="s">
        <v>537</v>
      </c>
      <c r="AQ34" s="849"/>
      <c r="AR34" s="849"/>
      <c r="AS34" s="849"/>
      <c r="AT34" s="849"/>
      <c r="AU34" s="849" t="s">
        <v>537</v>
      </c>
      <c r="AV34" s="849"/>
      <c r="AW34" s="849"/>
      <c r="AX34" s="849"/>
      <c r="AY34" s="849"/>
      <c r="AZ34" s="850" t="s">
        <v>537</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386</v>
      </c>
      <c r="C35" s="774"/>
      <c r="D35" s="774"/>
      <c r="E35" s="774"/>
      <c r="F35" s="774"/>
      <c r="G35" s="774"/>
      <c r="H35" s="774"/>
      <c r="I35" s="774"/>
      <c r="J35" s="774"/>
      <c r="K35" s="774"/>
      <c r="L35" s="774"/>
      <c r="M35" s="774"/>
      <c r="N35" s="774"/>
      <c r="O35" s="774"/>
      <c r="P35" s="775"/>
      <c r="Q35" s="776">
        <v>7809</v>
      </c>
      <c r="R35" s="777"/>
      <c r="S35" s="777"/>
      <c r="T35" s="777"/>
      <c r="U35" s="777"/>
      <c r="V35" s="777">
        <v>8119</v>
      </c>
      <c r="W35" s="777"/>
      <c r="X35" s="777"/>
      <c r="Y35" s="777"/>
      <c r="Z35" s="777"/>
      <c r="AA35" s="777">
        <v>-310</v>
      </c>
      <c r="AB35" s="777"/>
      <c r="AC35" s="777"/>
      <c r="AD35" s="777"/>
      <c r="AE35" s="778"/>
      <c r="AF35" s="779">
        <v>3460</v>
      </c>
      <c r="AG35" s="780"/>
      <c r="AH35" s="780"/>
      <c r="AI35" s="780"/>
      <c r="AJ35" s="781"/>
      <c r="AK35" s="848">
        <v>1317</v>
      </c>
      <c r="AL35" s="849"/>
      <c r="AM35" s="849"/>
      <c r="AN35" s="849"/>
      <c r="AO35" s="849"/>
      <c r="AP35" s="849">
        <v>6858</v>
      </c>
      <c r="AQ35" s="849"/>
      <c r="AR35" s="849"/>
      <c r="AS35" s="849"/>
      <c r="AT35" s="849"/>
      <c r="AU35" s="849">
        <v>4421</v>
      </c>
      <c r="AV35" s="849"/>
      <c r="AW35" s="849"/>
      <c r="AX35" s="849"/>
      <c r="AY35" s="849"/>
      <c r="AZ35" s="850" t="s">
        <v>537</v>
      </c>
      <c r="BA35" s="850"/>
      <c r="BB35" s="850"/>
      <c r="BC35" s="850"/>
      <c r="BD35" s="850"/>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387</v>
      </c>
      <c r="C36" s="774"/>
      <c r="D36" s="774"/>
      <c r="E36" s="774"/>
      <c r="F36" s="774"/>
      <c r="G36" s="774"/>
      <c r="H36" s="774"/>
      <c r="I36" s="774"/>
      <c r="J36" s="774"/>
      <c r="K36" s="774"/>
      <c r="L36" s="774"/>
      <c r="M36" s="774"/>
      <c r="N36" s="774"/>
      <c r="O36" s="774"/>
      <c r="P36" s="775"/>
      <c r="Q36" s="776">
        <v>10364</v>
      </c>
      <c r="R36" s="777"/>
      <c r="S36" s="777"/>
      <c r="T36" s="777"/>
      <c r="U36" s="777"/>
      <c r="V36" s="777">
        <v>9377</v>
      </c>
      <c r="W36" s="777"/>
      <c r="X36" s="777"/>
      <c r="Y36" s="777"/>
      <c r="Z36" s="777"/>
      <c r="AA36" s="777">
        <v>987</v>
      </c>
      <c r="AB36" s="777"/>
      <c r="AC36" s="777"/>
      <c r="AD36" s="777"/>
      <c r="AE36" s="778"/>
      <c r="AF36" s="779">
        <v>1575</v>
      </c>
      <c r="AG36" s="780"/>
      <c r="AH36" s="780"/>
      <c r="AI36" s="780"/>
      <c r="AJ36" s="781"/>
      <c r="AK36" s="848">
        <v>5316</v>
      </c>
      <c r="AL36" s="849"/>
      <c r="AM36" s="849"/>
      <c r="AN36" s="849"/>
      <c r="AO36" s="849"/>
      <c r="AP36" s="849">
        <v>71319</v>
      </c>
      <c r="AQ36" s="849"/>
      <c r="AR36" s="849"/>
      <c r="AS36" s="849"/>
      <c r="AT36" s="849"/>
      <c r="AU36" s="849">
        <v>47356</v>
      </c>
      <c r="AV36" s="849"/>
      <c r="AW36" s="849"/>
      <c r="AX36" s="849"/>
      <c r="AY36" s="849"/>
      <c r="AZ36" s="850" t="s">
        <v>537</v>
      </c>
      <c r="BA36" s="850"/>
      <c r="BB36" s="850"/>
      <c r="BC36" s="850"/>
      <c r="BD36" s="850"/>
      <c r="BE36" s="846" t="s">
        <v>384</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388</v>
      </c>
      <c r="C37" s="774"/>
      <c r="D37" s="774"/>
      <c r="E37" s="774"/>
      <c r="F37" s="774"/>
      <c r="G37" s="774"/>
      <c r="H37" s="774"/>
      <c r="I37" s="774"/>
      <c r="J37" s="774"/>
      <c r="K37" s="774"/>
      <c r="L37" s="774"/>
      <c r="M37" s="774"/>
      <c r="N37" s="774"/>
      <c r="O37" s="774"/>
      <c r="P37" s="775"/>
      <c r="Q37" s="776">
        <v>1402</v>
      </c>
      <c r="R37" s="777"/>
      <c r="S37" s="777"/>
      <c r="T37" s="777"/>
      <c r="U37" s="777"/>
      <c r="V37" s="777">
        <v>1395</v>
      </c>
      <c r="W37" s="777"/>
      <c r="X37" s="777"/>
      <c r="Y37" s="777"/>
      <c r="Z37" s="777"/>
      <c r="AA37" s="777">
        <v>7</v>
      </c>
      <c r="AB37" s="777"/>
      <c r="AC37" s="777"/>
      <c r="AD37" s="777"/>
      <c r="AE37" s="778"/>
      <c r="AF37" s="779">
        <v>7</v>
      </c>
      <c r="AG37" s="780"/>
      <c r="AH37" s="780"/>
      <c r="AI37" s="780"/>
      <c r="AJ37" s="781"/>
      <c r="AK37" s="848">
        <v>468</v>
      </c>
      <c r="AL37" s="849"/>
      <c r="AM37" s="849"/>
      <c r="AN37" s="849"/>
      <c r="AO37" s="849"/>
      <c r="AP37" s="849">
        <v>4877</v>
      </c>
      <c r="AQ37" s="849"/>
      <c r="AR37" s="849"/>
      <c r="AS37" s="849"/>
      <c r="AT37" s="849"/>
      <c r="AU37" s="849">
        <v>3614</v>
      </c>
      <c r="AV37" s="849"/>
      <c r="AW37" s="849"/>
      <c r="AX37" s="849"/>
      <c r="AY37" s="849"/>
      <c r="AZ37" s="850" t="s">
        <v>537</v>
      </c>
      <c r="BA37" s="850"/>
      <c r="BB37" s="850"/>
      <c r="BC37" s="850"/>
      <c r="BD37" s="850"/>
      <c r="BE37" s="846" t="s">
        <v>389</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t="s">
        <v>390</v>
      </c>
      <c r="C38" s="774"/>
      <c r="D38" s="774"/>
      <c r="E38" s="774"/>
      <c r="F38" s="774"/>
      <c r="G38" s="774"/>
      <c r="H38" s="774"/>
      <c r="I38" s="774"/>
      <c r="J38" s="774"/>
      <c r="K38" s="774"/>
      <c r="L38" s="774"/>
      <c r="M38" s="774"/>
      <c r="N38" s="774"/>
      <c r="O38" s="774"/>
      <c r="P38" s="775"/>
      <c r="Q38" s="776">
        <v>27</v>
      </c>
      <c r="R38" s="777"/>
      <c r="S38" s="777"/>
      <c r="T38" s="777"/>
      <c r="U38" s="777"/>
      <c r="V38" s="777">
        <v>27</v>
      </c>
      <c r="W38" s="777"/>
      <c r="X38" s="777"/>
      <c r="Y38" s="777"/>
      <c r="Z38" s="777"/>
      <c r="AA38" s="777">
        <v>1</v>
      </c>
      <c r="AB38" s="777"/>
      <c r="AC38" s="777"/>
      <c r="AD38" s="777"/>
      <c r="AE38" s="778"/>
      <c r="AF38" s="779">
        <v>1</v>
      </c>
      <c r="AG38" s="780"/>
      <c r="AH38" s="780"/>
      <c r="AI38" s="780"/>
      <c r="AJ38" s="781"/>
      <c r="AK38" s="848" t="s">
        <v>537</v>
      </c>
      <c r="AL38" s="849"/>
      <c r="AM38" s="849"/>
      <c r="AN38" s="849"/>
      <c r="AO38" s="849"/>
      <c r="AP38" s="849">
        <v>296</v>
      </c>
      <c r="AQ38" s="849"/>
      <c r="AR38" s="849"/>
      <c r="AS38" s="849"/>
      <c r="AT38" s="849"/>
      <c r="AU38" s="849" t="s">
        <v>537</v>
      </c>
      <c r="AV38" s="849"/>
      <c r="AW38" s="849"/>
      <c r="AX38" s="849"/>
      <c r="AY38" s="849"/>
      <c r="AZ38" s="850" t="s">
        <v>537</v>
      </c>
      <c r="BA38" s="850"/>
      <c r="BB38" s="850"/>
      <c r="BC38" s="850"/>
      <c r="BD38" s="850"/>
      <c r="BE38" s="846" t="s">
        <v>389</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t="s">
        <v>391</v>
      </c>
      <c r="C39" s="774"/>
      <c r="D39" s="774"/>
      <c r="E39" s="774"/>
      <c r="F39" s="774"/>
      <c r="G39" s="774"/>
      <c r="H39" s="774"/>
      <c r="I39" s="774"/>
      <c r="J39" s="774"/>
      <c r="K39" s="774"/>
      <c r="L39" s="774"/>
      <c r="M39" s="774"/>
      <c r="N39" s="774"/>
      <c r="O39" s="774"/>
      <c r="P39" s="775"/>
      <c r="Q39" s="776">
        <v>41</v>
      </c>
      <c r="R39" s="777"/>
      <c r="S39" s="777"/>
      <c r="T39" s="777"/>
      <c r="U39" s="777"/>
      <c r="V39" s="777">
        <v>39</v>
      </c>
      <c r="W39" s="777"/>
      <c r="X39" s="777"/>
      <c r="Y39" s="777"/>
      <c r="Z39" s="777"/>
      <c r="AA39" s="777">
        <v>2</v>
      </c>
      <c r="AB39" s="777"/>
      <c r="AC39" s="777"/>
      <c r="AD39" s="777"/>
      <c r="AE39" s="778"/>
      <c r="AF39" s="779">
        <v>2</v>
      </c>
      <c r="AG39" s="780"/>
      <c r="AH39" s="780"/>
      <c r="AI39" s="780"/>
      <c r="AJ39" s="781"/>
      <c r="AK39" s="848">
        <v>3</v>
      </c>
      <c r="AL39" s="849"/>
      <c r="AM39" s="849"/>
      <c r="AN39" s="849"/>
      <c r="AO39" s="849"/>
      <c r="AP39" s="849">
        <v>49</v>
      </c>
      <c r="AQ39" s="849"/>
      <c r="AR39" s="849"/>
      <c r="AS39" s="849"/>
      <c r="AT39" s="849"/>
      <c r="AU39" s="849" t="s">
        <v>537</v>
      </c>
      <c r="AV39" s="849"/>
      <c r="AW39" s="849"/>
      <c r="AX39" s="849"/>
      <c r="AY39" s="849"/>
      <c r="AZ39" s="850" t="s">
        <v>538</v>
      </c>
      <c r="BA39" s="850"/>
      <c r="BB39" s="850"/>
      <c r="BC39" s="850"/>
      <c r="BD39" s="850"/>
      <c r="BE39" s="846" t="s">
        <v>389</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t="s">
        <v>392</v>
      </c>
      <c r="C40" s="774"/>
      <c r="D40" s="774"/>
      <c r="E40" s="774"/>
      <c r="F40" s="774"/>
      <c r="G40" s="774"/>
      <c r="H40" s="774"/>
      <c r="I40" s="774"/>
      <c r="J40" s="774"/>
      <c r="K40" s="774"/>
      <c r="L40" s="774"/>
      <c r="M40" s="774"/>
      <c r="N40" s="774"/>
      <c r="O40" s="774"/>
      <c r="P40" s="775"/>
      <c r="Q40" s="776">
        <v>9</v>
      </c>
      <c r="R40" s="777"/>
      <c r="S40" s="777"/>
      <c r="T40" s="777"/>
      <c r="U40" s="777"/>
      <c r="V40" s="777">
        <v>9</v>
      </c>
      <c r="W40" s="777"/>
      <c r="X40" s="777"/>
      <c r="Y40" s="777"/>
      <c r="Z40" s="777"/>
      <c r="AA40" s="777" t="s">
        <v>537</v>
      </c>
      <c r="AB40" s="777"/>
      <c r="AC40" s="777"/>
      <c r="AD40" s="777"/>
      <c r="AE40" s="778"/>
      <c r="AF40" s="779" t="s">
        <v>109</v>
      </c>
      <c r="AG40" s="780"/>
      <c r="AH40" s="780"/>
      <c r="AI40" s="780"/>
      <c r="AJ40" s="781"/>
      <c r="AK40" s="848">
        <v>9</v>
      </c>
      <c r="AL40" s="849"/>
      <c r="AM40" s="849"/>
      <c r="AN40" s="849"/>
      <c r="AO40" s="849"/>
      <c r="AP40" s="849">
        <v>26</v>
      </c>
      <c r="AQ40" s="849"/>
      <c r="AR40" s="849"/>
      <c r="AS40" s="849"/>
      <c r="AT40" s="849"/>
      <c r="AU40" s="849" t="s">
        <v>537</v>
      </c>
      <c r="AV40" s="849"/>
      <c r="AW40" s="849"/>
      <c r="AX40" s="849"/>
      <c r="AY40" s="849"/>
      <c r="AZ40" s="850" t="s">
        <v>537</v>
      </c>
      <c r="BA40" s="850"/>
      <c r="BB40" s="850"/>
      <c r="BC40" s="850"/>
      <c r="BD40" s="850"/>
      <c r="BE40" s="846" t="s">
        <v>389</v>
      </c>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t="s">
        <v>393</v>
      </c>
      <c r="C41" s="774"/>
      <c r="D41" s="774"/>
      <c r="E41" s="774"/>
      <c r="F41" s="774"/>
      <c r="G41" s="774"/>
      <c r="H41" s="774"/>
      <c r="I41" s="774"/>
      <c r="J41" s="774"/>
      <c r="K41" s="774"/>
      <c r="L41" s="774"/>
      <c r="M41" s="774"/>
      <c r="N41" s="774"/>
      <c r="O41" s="774"/>
      <c r="P41" s="775"/>
      <c r="Q41" s="776">
        <v>60</v>
      </c>
      <c r="R41" s="777"/>
      <c r="S41" s="777"/>
      <c r="T41" s="777"/>
      <c r="U41" s="777"/>
      <c r="V41" s="777">
        <v>50</v>
      </c>
      <c r="W41" s="777"/>
      <c r="X41" s="777"/>
      <c r="Y41" s="777"/>
      <c r="Z41" s="777"/>
      <c r="AA41" s="777">
        <v>10</v>
      </c>
      <c r="AB41" s="777"/>
      <c r="AC41" s="777"/>
      <c r="AD41" s="777"/>
      <c r="AE41" s="778"/>
      <c r="AF41" s="779">
        <v>10</v>
      </c>
      <c r="AG41" s="780"/>
      <c r="AH41" s="780"/>
      <c r="AI41" s="780"/>
      <c r="AJ41" s="781"/>
      <c r="AK41" s="848" t="s">
        <v>567</v>
      </c>
      <c r="AL41" s="849"/>
      <c r="AM41" s="849"/>
      <c r="AN41" s="849"/>
      <c r="AO41" s="849"/>
      <c r="AP41" s="849">
        <v>41</v>
      </c>
      <c r="AQ41" s="849"/>
      <c r="AR41" s="849"/>
      <c r="AS41" s="849"/>
      <c r="AT41" s="849"/>
      <c r="AU41" s="849" t="s">
        <v>537</v>
      </c>
      <c r="AV41" s="849"/>
      <c r="AW41" s="849"/>
      <c r="AX41" s="849"/>
      <c r="AY41" s="849"/>
      <c r="AZ41" s="850" t="s">
        <v>537</v>
      </c>
      <c r="BA41" s="850"/>
      <c r="BB41" s="850"/>
      <c r="BC41" s="850"/>
      <c r="BD41" s="850"/>
      <c r="BE41" s="846" t="s">
        <v>389</v>
      </c>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366</v>
      </c>
      <c r="B63" s="808" t="s">
        <v>395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7835</v>
      </c>
      <c r="AG63" s="860"/>
      <c r="AH63" s="860"/>
      <c r="AI63" s="860"/>
      <c r="AJ63" s="861"/>
      <c r="AK63" s="862"/>
      <c r="AL63" s="857"/>
      <c r="AM63" s="857"/>
      <c r="AN63" s="857"/>
      <c r="AO63" s="857"/>
      <c r="AP63" s="860">
        <v>99660</v>
      </c>
      <c r="AQ63" s="860"/>
      <c r="AR63" s="860"/>
      <c r="AS63" s="860"/>
      <c r="AT63" s="860"/>
      <c r="AU63" s="860">
        <v>57617</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397</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398</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542</v>
      </c>
      <c r="C68" s="888"/>
      <c r="D68" s="888"/>
      <c r="E68" s="888"/>
      <c r="F68" s="888"/>
      <c r="G68" s="888"/>
      <c r="H68" s="888"/>
      <c r="I68" s="888"/>
      <c r="J68" s="888"/>
      <c r="K68" s="888"/>
      <c r="L68" s="888"/>
      <c r="M68" s="888"/>
      <c r="N68" s="888"/>
      <c r="O68" s="888"/>
      <c r="P68" s="889"/>
      <c r="Q68" s="890">
        <v>5570</v>
      </c>
      <c r="R68" s="884"/>
      <c r="S68" s="884"/>
      <c r="T68" s="884"/>
      <c r="U68" s="884"/>
      <c r="V68" s="884">
        <v>5516</v>
      </c>
      <c r="W68" s="884"/>
      <c r="X68" s="884"/>
      <c r="Y68" s="884"/>
      <c r="Z68" s="884"/>
      <c r="AA68" s="884">
        <v>54</v>
      </c>
      <c r="AB68" s="884"/>
      <c r="AC68" s="884"/>
      <c r="AD68" s="884"/>
      <c r="AE68" s="884"/>
      <c r="AF68" s="884">
        <v>54</v>
      </c>
      <c r="AG68" s="884"/>
      <c r="AH68" s="884"/>
      <c r="AI68" s="884"/>
      <c r="AJ68" s="884"/>
      <c r="AK68" s="884">
        <v>505</v>
      </c>
      <c r="AL68" s="884"/>
      <c r="AM68" s="884"/>
      <c r="AN68" s="884"/>
      <c r="AO68" s="884"/>
      <c r="AP68" s="884">
        <v>2481</v>
      </c>
      <c r="AQ68" s="884"/>
      <c r="AR68" s="884"/>
      <c r="AS68" s="884"/>
      <c r="AT68" s="884"/>
      <c r="AU68" s="884">
        <v>2024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543</v>
      </c>
      <c r="C69" s="892"/>
      <c r="D69" s="892"/>
      <c r="E69" s="892"/>
      <c r="F69" s="892"/>
      <c r="G69" s="892"/>
      <c r="H69" s="892"/>
      <c r="I69" s="892"/>
      <c r="J69" s="892"/>
      <c r="K69" s="892"/>
      <c r="L69" s="892"/>
      <c r="M69" s="892"/>
      <c r="N69" s="892"/>
      <c r="O69" s="892"/>
      <c r="P69" s="893"/>
      <c r="Q69" s="894">
        <v>6</v>
      </c>
      <c r="R69" s="849"/>
      <c r="S69" s="849"/>
      <c r="T69" s="849"/>
      <c r="U69" s="849"/>
      <c r="V69" s="849">
        <v>6</v>
      </c>
      <c r="W69" s="849"/>
      <c r="X69" s="849"/>
      <c r="Y69" s="849"/>
      <c r="Z69" s="849"/>
      <c r="AA69" s="849">
        <v>1</v>
      </c>
      <c r="AB69" s="849"/>
      <c r="AC69" s="849"/>
      <c r="AD69" s="849"/>
      <c r="AE69" s="849"/>
      <c r="AF69" s="849">
        <v>1</v>
      </c>
      <c r="AG69" s="849"/>
      <c r="AH69" s="849"/>
      <c r="AI69" s="849"/>
      <c r="AJ69" s="849"/>
      <c r="AK69" s="849">
        <v>3</v>
      </c>
      <c r="AL69" s="849"/>
      <c r="AM69" s="849"/>
      <c r="AN69" s="849"/>
      <c r="AO69" s="849"/>
      <c r="AP69" s="849" t="s">
        <v>537</v>
      </c>
      <c r="AQ69" s="849"/>
      <c r="AR69" s="849"/>
      <c r="AS69" s="849"/>
      <c r="AT69" s="849"/>
      <c r="AU69" s="849" t="s">
        <v>537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544</v>
      </c>
      <c r="C70" s="892"/>
      <c r="D70" s="892"/>
      <c r="E70" s="892"/>
      <c r="F70" s="892"/>
      <c r="G70" s="892"/>
      <c r="H70" s="892"/>
      <c r="I70" s="892"/>
      <c r="J70" s="892"/>
      <c r="K70" s="892"/>
      <c r="L70" s="892"/>
      <c r="M70" s="892"/>
      <c r="N70" s="892"/>
      <c r="O70" s="892"/>
      <c r="P70" s="893"/>
      <c r="Q70" s="894">
        <v>19</v>
      </c>
      <c r="R70" s="849"/>
      <c r="S70" s="849"/>
      <c r="T70" s="849"/>
      <c r="U70" s="849"/>
      <c r="V70" s="849">
        <v>19</v>
      </c>
      <c r="W70" s="849"/>
      <c r="X70" s="849"/>
      <c r="Y70" s="849"/>
      <c r="Z70" s="849"/>
      <c r="AA70" s="849">
        <v>0</v>
      </c>
      <c r="AB70" s="849"/>
      <c r="AC70" s="849"/>
      <c r="AD70" s="849"/>
      <c r="AE70" s="849"/>
      <c r="AF70" s="849">
        <v>0</v>
      </c>
      <c r="AG70" s="849"/>
      <c r="AH70" s="849"/>
      <c r="AI70" s="849"/>
      <c r="AJ70" s="849"/>
      <c r="AK70" s="849">
        <v>16</v>
      </c>
      <c r="AL70" s="849"/>
      <c r="AM70" s="849"/>
      <c r="AN70" s="849"/>
      <c r="AO70" s="849"/>
      <c r="AP70" s="849" t="s">
        <v>537</v>
      </c>
      <c r="AQ70" s="849"/>
      <c r="AR70" s="849"/>
      <c r="AS70" s="849"/>
      <c r="AT70" s="849"/>
      <c r="AU70" s="849" t="s">
        <v>537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545</v>
      </c>
      <c r="C71" s="892"/>
      <c r="D71" s="892"/>
      <c r="E71" s="892"/>
      <c r="F71" s="892"/>
      <c r="G71" s="892"/>
      <c r="H71" s="892"/>
      <c r="I71" s="892"/>
      <c r="J71" s="892"/>
      <c r="K71" s="892"/>
      <c r="L71" s="892"/>
      <c r="M71" s="892"/>
      <c r="N71" s="892"/>
      <c r="O71" s="892"/>
      <c r="P71" s="893"/>
      <c r="Q71" s="894">
        <v>633</v>
      </c>
      <c r="R71" s="849"/>
      <c r="S71" s="849"/>
      <c r="T71" s="849"/>
      <c r="U71" s="849"/>
      <c r="V71" s="849">
        <v>630</v>
      </c>
      <c r="W71" s="849"/>
      <c r="X71" s="849"/>
      <c r="Y71" s="849"/>
      <c r="Z71" s="849"/>
      <c r="AA71" s="849">
        <v>3</v>
      </c>
      <c r="AB71" s="849"/>
      <c r="AC71" s="849"/>
      <c r="AD71" s="849"/>
      <c r="AE71" s="849"/>
      <c r="AF71" s="849">
        <v>3</v>
      </c>
      <c r="AG71" s="849"/>
      <c r="AH71" s="849"/>
      <c r="AI71" s="849"/>
      <c r="AJ71" s="849"/>
      <c r="AK71" s="849">
        <v>58</v>
      </c>
      <c r="AL71" s="849"/>
      <c r="AM71" s="849"/>
      <c r="AN71" s="849"/>
      <c r="AO71" s="849"/>
      <c r="AP71" s="849" t="s">
        <v>537</v>
      </c>
      <c r="AQ71" s="849"/>
      <c r="AR71" s="849"/>
      <c r="AS71" s="849"/>
      <c r="AT71" s="849"/>
      <c r="AU71" s="849" t="s">
        <v>537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546</v>
      </c>
      <c r="C72" s="892"/>
      <c r="D72" s="892"/>
      <c r="E72" s="892"/>
      <c r="F72" s="892"/>
      <c r="G72" s="892"/>
      <c r="H72" s="892"/>
      <c r="I72" s="892"/>
      <c r="J72" s="892"/>
      <c r="K72" s="892"/>
      <c r="L72" s="892"/>
      <c r="M72" s="892"/>
      <c r="N72" s="892"/>
      <c r="O72" s="892"/>
      <c r="P72" s="893"/>
      <c r="Q72" s="894">
        <v>81788</v>
      </c>
      <c r="R72" s="849"/>
      <c r="S72" s="849"/>
      <c r="T72" s="849"/>
      <c r="U72" s="849"/>
      <c r="V72" s="849">
        <v>79583</v>
      </c>
      <c r="W72" s="849"/>
      <c r="X72" s="849"/>
      <c r="Y72" s="849"/>
      <c r="Z72" s="849"/>
      <c r="AA72" s="849">
        <v>2206</v>
      </c>
      <c r="AB72" s="849"/>
      <c r="AC72" s="849"/>
      <c r="AD72" s="849"/>
      <c r="AE72" s="849"/>
      <c r="AF72" s="849">
        <v>2206</v>
      </c>
      <c r="AG72" s="849"/>
      <c r="AH72" s="849"/>
      <c r="AI72" s="849"/>
      <c r="AJ72" s="849"/>
      <c r="AK72" s="849">
        <v>1006</v>
      </c>
      <c r="AL72" s="849"/>
      <c r="AM72" s="849"/>
      <c r="AN72" s="849"/>
      <c r="AO72" s="849"/>
      <c r="AP72" s="849" t="s">
        <v>537</v>
      </c>
      <c r="AQ72" s="849"/>
      <c r="AR72" s="849"/>
      <c r="AS72" s="849"/>
      <c r="AT72" s="849"/>
      <c r="AU72" s="849" t="s">
        <v>537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366</v>
      </c>
      <c r="B88" s="808" t="s">
        <v>399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2264</v>
      </c>
      <c r="AG88" s="860"/>
      <c r="AH88" s="860"/>
      <c r="AI88" s="860"/>
      <c r="AJ88" s="860"/>
      <c r="AK88" s="857"/>
      <c r="AL88" s="857"/>
      <c r="AM88" s="857"/>
      <c r="AN88" s="857"/>
      <c r="AO88" s="857"/>
      <c r="AP88" s="860">
        <v>2481</v>
      </c>
      <c r="AQ88" s="860"/>
      <c r="AR88" s="860"/>
      <c r="AS88" s="860"/>
      <c r="AT88" s="860"/>
      <c r="AU88" s="860">
        <v>2024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400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307</v>
      </c>
      <c r="CS102" s="868"/>
      <c r="CT102" s="868"/>
      <c r="CU102" s="868"/>
      <c r="CV102" s="911"/>
      <c r="CW102" s="910">
        <v>503</v>
      </c>
      <c r="CX102" s="868"/>
      <c r="CY102" s="868"/>
      <c r="CZ102" s="868"/>
      <c r="DA102" s="911"/>
      <c r="DB102" s="910">
        <v>1430</v>
      </c>
      <c r="DC102" s="868"/>
      <c r="DD102" s="868"/>
      <c r="DE102" s="868"/>
      <c r="DF102" s="911"/>
      <c r="DG102" s="910" t="s">
        <v>574</v>
      </c>
      <c r="DH102" s="868"/>
      <c r="DI102" s="868"/>
      <c r="DJ102" s="868"/>
      <c r="DK102" s="911"/>
      <c r="DL102" s="910">
        <v>1420</v>
      </c>
      <c r="DM102" s="868"/>
      <c r="DN102" s="868"/>
      <c r="DO102" s="868"/>
      <c r="DP102" s="911"/>
      <c r="DQ102" s="910">
        <v>1728</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408</v>
      </c>
      <c r="AB109" s="913"/>
      <c r="AC109" s="913"/>
      <c r="AD109" s="913"/>
      <c r="AE109" s="914"/>
      <c r="AF109" s="912" t="s">
        <v>282</v>
      </c>
      <c r="AG109" s="913"/>
      <c r="AH109" s="913"/>
      <c r="AI109" s="913"/>
      <c r="AJ109" s="914"/>
      <c r="AK109" s="912" t="s">
        <v>281</v>
      </c>
      <c r="AL109" s="913"/>
      <c r="AM109" s="913"/>
      <c r="AN109" s="913"/>
      <c r="AO109" s="914"/>
      <c r="AP109" s="912" t="s">
        <v>409</v>
      </c>
      <c r="AQ109" s="913"/>
      <c r="AR109" s="913"/>
      <c r="AS109" s="913"/>
      <c r="AT109" s="915"/>
      <c r="AU109" s="934" t="s">
        <v>407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408</v>
      </c>
      <c r="BR109" s="913"/>
      <c r="BS109" s="913"/>
      <c r="BT109" s="913"/>
      <c r="BU109" s="914"/>
      <c r="BV109" s="912" t="s">
        <v>282</v>
      </c>
      <c r="BW109" s="913"/>
      <c r="BX109" s="913"/>
      <c r="BY109" s="913"/>
      <c r="BZ109" s="914"/>
      <c r="CA109" s="912" t="s">
        <v>281</v>
      </c>
      <c r="CB109" s="913"/>
      <c r="CC109" s="913"/>
      <c r="CD109" s="913"/>
      <c r="CE109" s="914"/>
      <c r="CF109" s="935" t="s">
        <v>409</v>
      </c>
      <c r="CG109" s="935"/>
      <c r="CH109" s="935"/>
      <c r="CI109" s="935"/>
      <c r="CJ109" s="935"/>
      <c r="CK109" s="912" t="s">
        <v>410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408</v>
      </c>
      <c r="DH109" s="913"/>
      <c r="DI109" s="913"/>
      <c r="DJ109" s="913"/>
      <c r="DK109" s="914"/>
      <c r="DL109" s="912" t="s">
        <v>282</v>
      </c>
      <c r="DM109" s="913"/>
      <c r="DN109" s="913"/>
      <c r="DO109" s="913"/>
      <c r="DP109" s="914"/>
      <c r="DQ109" s="912" t="s">
        <v>281</v>
      </c>
      <c r="DR109" s="913"/>
      <c r="DS109" s="913"/>
      <c r="DT109" s="913"/>
      <c r="DU109" s="914"/>
      <c r="DV109" s="912" t="s">
        <v>409</v>
      </c>
      <c r="DW109" s="913"/>
      <c r="DX109" s="913"/>
      <c r="DY109" s="913"/>
      <c r="DZ109" s="915"/>
    </row>
    <row r="110" spans="1:131" s="197" customFormat="1" ht="26.25" customHeight="1" x14ac:dyDescent="0.15">
      <c r="A110" s="916" t="s">
        <v>411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11429431</v>
      </c>
      <c r="AB110" s="920"/>
      <c r="AC110" s="920"/>
      <c r="AD110" s="920"/>
      <c r="AE110" s="921"/>
      <c r="AF110" s="922">
        <v>11259719</v>
      </c>
      <c r="AG110" s="920"/>
      <c r="AH110" s="920"/>
      <c r="AI110" s="920"/>
      <c r="AJ110" s="921"/>
      <c r="AK110" s="922">
        <v>10589680</v>
      </c>
      <c r="AL110" s="920"/>
      <c r="AM110" s="920"/>
      <c r="AN110" s="920"/>
      <c r="AO110" s="921"/>
      <c r="AP110" s="923">
        <v>25.5</v>
      </c>
      <c r="AQ110" s="924"/>
      <c r="AR110" s="924"/>
      <c r="AS110" s="924"/>
      <c r="AT110" s="925"/>
      <c r="AU110" s="926" t="s">
        <v>60</v>
      </c>
      <c r="AV110" s="927"/>
      <c r="AW110" s="927"/>
      <c r="AX110" s="927"/>
      <c r="AY110" s="928"/>
      <c r="AZ110" s="970" t="s">
        <v>412</v>
      </c>
      <c r="BA110" s="917"/>
      <c r="BB110" s="917"/>
      <c r="BC110" s="917"/>
      <c r="BD110" s="917"/>
      <c r="BE110" s="917"/>
      <c r="BF110" s="917"/>
      <c r="BG110" s="917"/>
      <c r="BH110" s="917"/>
      <c r="BI110" s="917"/>
      <c r="BJ110" s="917"/>
      <c r="BK110" s="917"/>
      <c r="BL110" s="917"/>
      <c r="BM110" s="917"/>
      <c r="BN110" s="917"/>
      <c r="BO110" s="917"/>
      <c r="BP110" s="918"/>
      <c r="BQ110" s="956">
        <v>101100309</v>
      </c>
      <c r="BR110" s="957"/>
      <c r="BS110" s="957"/>
      <c r="BT110" s="957"/>
      <c r="BU110" s="957"/>
      <c r="BV110" s="957">
        <v>97409234</v>
      </c>
      <c r="BW110" s="957"/>
      <c r="BX110" s="957"/>
      <c r="BY110" s="957"/>
      <c r="BZ110" s="957"/>
      <c r="CA110" s="957">
        <v>96376864</v>
      </c>
      <c r="CB110" s="957"/>
      <c r="CC110" s="957"/>
      <c r="CD110" s="957"/>
      <c r="CE110" s="957"/>
      <c r="CF110" s="971">
        <v>232.1</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416</v>
      </c>
      <c r="BA111" s="980"/>
      <c r="BB111" s="980"/>
      <c r="BC111" s="980"/>
      <c r="BD111" s="980"/>
      <c r="BE111" s="980"/>
      <c r="BF111" s="980"/>
      <c r="BG111" s="980"/>
      <c r="BH111" s="980"/>
      <c r="BI111" s="980"/>
      <c r="BJ111" s="980"/>
      <c r="BK111" s="980"/>
      <c r="BL111" s="980"/>
      <c r="BM111" s="980"/>
      <c r="BN111" s="980"/>
      <c r="BO111" s="980"/>
      <c r="BP111" s="981"/>
      <c r="BQ111" s="949">
        <v>822088</v>
      </c>
      <c r="BR111" s="950"/>
      <c r="BS111" s="950"/>
      <c r="BT111" s="950"/>
      <c r="BU111" s="950"/>
      <c r="BV111" s="950">
        <v>696560</v>
      </c>
      <c r="BW111" s="950"/>
      <c r="BX111" s="950"/>
      <c r="BY111" s="950"/>
      <c r="BZ111" s="950"/>
      <c r="CA111" s="950">
        <v>669667</v>
      </c>
      <c r="CB111" s="950"/>
      <c r="CC111" s="950"/>
      <c r="CD111" s="950"/>
      <c r="CE111" s="950"/>
      <c r="CF111" s="944">
        <v>1.6</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x14ac:dyDescent="0.15">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420</v>
      </c>
      <c r="BA112" s="980"/>
      <c r="BB112" s="980"/>
      <c r="BC112" s="980"/>
      <c r="BD112" s="980"/>
      <c r="BE112" s="980"/>
      <c r="BF112" s="980"/>
      <c r="BG112" s="980"/>
      <c r="BH112" s="980"/>
      <c r="BI112" s="980"/>
      <c r="BJ112" s="980"/>
      <c r="BK112" s="980"/>
      <c r="BL112" s="980"/>
      <c r="BM112" s="980"/>
      <c r="BN112" s="980"/>
      <c r="BO112" s="980"/>
      <c r="BP112" s="981"/>
      <c r="BQ112" s="949">
        <v>61822612</v>
      </c>
      <c r="BR112" s="950"/>
      <c r="BS112" s="950"/>
      <c r="BT112" s="950"/>
      <c r="BU112" s="950"/>
      <c r="BV112" s="950">
        <v>57593786</v>
      </c>
      <c r="BW112" s="950"/>
      <c r="BX112" s="950"/>
      <c r="BY112" s="950"/>
      <c r="BZ112" s="950"/>
      <c r="CA112" s="950">
        <v>57615847</v>
      </c>
      <c r="CB112" s="950"/>
      <c r="CC112" s="950"/>
      <c r="CD112" s="950"/>
      <c r="CE112" s="950"/>
      <c r="CF112" s="944">
        <v>138.69999999999999</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4886992</v>
      </c>
      <c r="AB113" s="964"/>
      <c r="AC113" s="964"/>
      <c r="AD113" s="964"/>
      <c r="AE113" s="965"/>
      <c r="AF113" s="966">
        <v>4438949</v>
      </c>
      <c r="AG113" s="964"/>
      <c r="AH113" s="964"/>
      <c r="AI113" s="964"/>
      <c r="AJ113" s="965"/>
      <c r="AK113" s="966">
        <v>5024447</v>
      </c>
      <c r="AL113" s="964"/>
      <c r="AM113" s="964"/>
      <c r="AN113" s="964"/>
      <c r="AO113" s="965"/>
      <c r="AP113" s="967">
        <v>12.1</v>
      </c>
      <c r="AQ113" s="968"/>
      <c r="AR113" s="968"/>
      <c r="AS113" s="968"/>
      <c r="AT113" s="969"/>
      <c r="AU113" s="929"/>
      <c r="AV113" s="930"/>
      <c r="AW113" s="930"/>
      <c r="AX113" s="930"/>
      <c r="AY113" s="931"/>
      <c r="AZ113" s="979" t="s">
        <v>423</v>
      </c>
      <c r="BA113" s="980"/>
      <c r="BB113" s="980"/>
      <c r="BC113" s="980"/>
      <c r="BD113" s="980"/>
      <c r="BE113" s="980"/>
      <c r="BF113" s="980"/>
      <c r="BG113" s="980"/>
      <c r="BH113" s="980"/>
      <c r="BI113" s="980"/>
      <c r="BJ113" s="980"/>
      <c r="BK113" s="980"/>
      <c r="BL113" s="980"/>
      <c r="BM113" s="980"/>
      <c r="BN113" s="980"/>
      <c r="BO113" s="980"/>
      <c r="BP113" s="981"/>
      <c r="BQ113" s="949">
        <v>1886237</v>
      </c>
      <c r="BR113" s="950"/>
      <c r="BS113" s="950"/>
      <c r="BT113" s="950"/>
      <c r="BU113" s="950"/>
      <c r="BV113" s="950">
        <v>1932970</v>
      </c>
      <c r="BW113" s="950"/>
      <c r="BX113" s="950"/>
      <c r="BY113" s="950"/>
      <c r="BZ113" s="950"/>
      <c r="CA113" s="950">
        <v>2024058</v>
      </c>
      <c r="CB113" s="950"/>
      <c r="CC113" s="950"/>
      <c r="CD113" s="950"/>
      <c r="CE113" s="950"/>
      <c r="CF113" s="944">
        <v>4.9000000000000004</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102234</v>
      </c>
      <c r="DH113" s="989"/>
      <c r="DI113" s="989"/>
      <c r="DJ113" s="989"/>
      <c r="DK113" s="990"/>
      <c r="DL113" s="991">
        <v>83827</v>
      </c>
      <c r="DM113" s="989"/>
      <c r="DN113" s="989"/>
      <c r="DO113" s="989"/>
      <c r="DP113" s="990"/>
      <c r="DQ113" s="991">
        <v>67204</v>
      </c>
      <c r="DR113" s="989"/>
      <c r="DS113" s="989"/>
      <c r="DT113" s="989"/>
      <c r="DU113" s="990"/>
      <c r="DV113" s="992">
        <v>0.2</v>
      </c>
      <c r="DW113" s="993"/>
      <c r="DX113" s="993"/>
      <c r="DY113" s="993"/>
      <c r="DZ113" s="994"/>
    </row>
    <row r="114" spans="1:130" s="197" customFormat="1" ht="26.25" customHeight="1" x14ac:dyDescent="0.15">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435952</v>
      </c>
      <c r="AB114" s="989"/>
      <c r="AC114" s="989"/>
      <c r="AD114" s="989"/>
      <c r="AE114" s="990"/>
      <c r="AF114" s="991">
        <v>258372</v>
      </c>
      <c r="AG114" s="989"/>
      <c r="AH114" s="989"/>
      <c r="AI114" s="989"/>
      <c r="AJ114" s="990"/>
      <c r="AK114" s="991">
        <v>310126</v>
      </c>
      <c r="AL114" s="989"/>
      <c r="AM114" s="989"/>
      <c r="AN114" s="989"/>
      <c r="AO114" s="990"/>
      <c r="AP114" s="992">
        <v>0.7</v>
      </c>
      <c r="AQ114" s="993"/>
      <c r="AR114" s="993"/>
      <c r="AS114" s="993"/>
      <c r="AT114" s="994"/>
      <c r="AU114" s="929"/>
      <c r="AV114" s="930"/>
      <c r="AW114" s="930"/>
      <c r="AX114" s="930"/>
      <c r="AY114" s="931"/>
      <c r="AZ114" s="979" t="s">
        <v>426</v>
      </c>
      <c r="BA114" s="980"/>
      <c r="BB114" s="980"/>
      <c r="BC114" s="980"/>
      <c r="BD114" s="980"/>
      <c r="BE114" s="980"/>
      <c r="BF114" s="980"/>
      <c r="BG114" s="980"/>
      <c r="BH114" s="980"/>
      <c r="BI114" s="980"/>
      <c r="BJ114" s="980"/>
      <c r="BK114" s="980"/>
      <c r="BL114" s="980"/>
      <c r="BM114" s="980"/>
      <c r="BN114" s="980"/>
      <c r="BO114" s="980"/>
      <c r="BP114" s="981"/>
      <c r="BQ114" s="949">
        <v>11284959</v>
      </c>
      <c r="BR114" s="950"/>
      <c r="BS114" s="950"/>
      <c r="BT114" s="950"/>
      <c r="BU114" s="950"/>
      <c r="BV114" s="950">
        <v>10807842</v>
      </c>
      <c r="BW114" s="950"/>
      <c r="BX114" s="950"/>
      <c r="BY114" s="950"/>
      <c r="BZ114" s="950"/>
      <c r="CA114" s="950">
        <v>10112084</v>
      </c>
      <c r="CB114" s="950"/>
      <c r="CC114" s="950"/>
      <c r="CD114" s="950"/>
      <c r="CE114" s="950"/>
      <c r="CF114" s="944">
        <v>24.3</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189672</v>
      </c>
      <c r="AB115" s="964"/>
      <c r="AC115" s="964"/>
      <c r="AD115" s="964"/>
      <c r="AE115" s="965"/>
      <c r="AF115" s="966">
        <v>182883</v>
      </c>
      <c r="AG115" s="964"/>
      <c r="AH115" s="964"/>
      <c r="AI115" s="964"/>
      <c r="AJ115" s="965"/>
      <c r="AK115" s="966">
        <v>110442</v>
      </c>
      <c r="AL115" s="964"/>
      <c r="AM115" s="964"/>
      <c r="AN115" s="964"/>
      <c r="AO115" s="965"/>
      <c r="AP115" s="967">
        <v>0.3</v>
      </c>
      <c r="AQ115" s="968"/>
      <c r="AR115" s="968"/>
      <c r="AS115" s="968"/>
      <c r="AT115" s="969"/>
      <c r="AU115" s="929"/>
      <c r="AV115" s="930"/>
      <c r="AW115" s="930"/>
      <c r="AX115" s="930"/>
      <c r="AY115" s="931"/>
      <c r="AZ115" s="979" t="s">
        <v>429</v>
      </c>
      <c r="BA115" s="980"/>
      <c r="BB115" s="980"/>
      <c r="BC115" s="980"/>
      <c r="BD115" s="980"/>
      <c r="BE115" s="980"/>
      <c r="BF115" s="980"/>
      <c r="BG115" s="980"/>
      <c r="BH115" s="980"/>
      <c r="BI115" s="980"/>
      <c r="BJ115" s="980"/>
      <c r="BK115" s="980"/>
      <c r="BL115" s="980"/>
      <c r="BM115" s="980"/>
      <c r="BN115" s="980"/>
      <c r="BO115" s="980"/>
      <c r="BP115" s="981"/>
      <c r="BQ115" s="949">
        <v>865915</v>
      </c>
      <c r="BR115" s="950"/>
      <c r="BS115" s="950"/>
      <c r="BT115" s="950"/>
      <c r="BU115" s="950"/>
      <c r="BV115" s="950">
        <v>1700411</v>
      </c>
      <c r="BW115" s="950"/>
      <c r="BX115" s="950"/>
      <c r="BY115" s="950"/>
      <c r="BZ115" s="950"/>
      <c r="CA115" s="950">
        <v>1730071</v>
      </c>
      <c r="CB115" s="950"/>
      <c r="CC115" s="950"/>
      <c r="CD115" s="950"/>
      <c r="CE115" s="950"/>
      <c r="CF115" s="944">
        <v>4.2</v>
      </c>
      <c r="CG115" s="945"/>
      <c r="CH115" s="945"/>
      <c r="CI115" s="945"/>
      <c r="CJ115" s="945"/>
      <c r="CK115" s="975"/>
      <c r="CL115" s="976"/>
      <c r="CM115" s="979" t="s">
        <v>430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141644</v>
      </c>
      <c r="DH115" s="989"/>
      <c r="DI115" s="989"/>
      <c r="DJ115" s="989"/>
      <c r="DK115" s="990"/>
      <c r="DL115" s="991">
        <v>182195</v>
      </c>
      <c r="DM115" s="989"/>
      <c r="DN115" s="989"/>
      <c r="DO115" s="989"/>
      <c r="DP115" s="990"/>
      <c r="DQ115" s="991">
        <v>253908</v>
      </c>
      <c r="DR115" s="989"/>
      <c r="DS115" s="989"/>
      <c r="DT115" s="989"/>
      <c r="DU115" s="990"/>
      <c r="DV115" s="992">
        <v>0.6</v>
      </c>
      <c r="DW115" s="993"/>
      <c r="DX115" s="993"/>
      <c r="DY115" s="993"/>
      <c r="DZ115" s="994"/>
    </row>
    <row r="116" spans="1:130" s="197" customFormat="1" ht="26.25" customHeight="1" x14ac:dyDescent="0.15">
      <c r="A116" s="986"/>
      <c r="B116" s="987"/>
      <c r="C116" s="1001" t="s">
        <v>431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466</v>
      </c>
      <c r="AB116" s="989"/>
      <c r="AC116" s="989"/>
      <c r="AD116" s="989"/>
      <c r="AE116" s="990"/>
      <c r="AF116" s="991">
        <v>273</v>
      </c>
      <c r="AG116" s="989"/>
      <c r="AH116" s="989"/>
      <c r="AI116" s="989"/>
      <c r="AJ116" s="990"/>
      <c r="AK116" s="991">
        <v>85</v>
      </c>
      <c r="AL116" s="989"/>
      <c r="AM116" s="989"/>
      <c r="AN116" s="989"/>
      <c r="AO116" s="990"/>
      <c r="AP116" s="992">
        <v>0</v>
      </c>
      <c r="AQ116" s="993"/>
      <c r="AR116" s="993"/>
      <c r="AS116" s="993"/>
      <c r="AT116" s="994"/>
      <c r="AU116" s="929"/>
      <c r="AV116" s="930"/>
      <c r="AW116" s="930"/>
      <c r="AX116" s="930"/>
      <c r="AY116" s="931"/>
      <c r="AZ116" s="979" t="s">
        <v>432</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247254</v>
      </c>
      <c r="DH116" s="989"/>
      <c r="DI116" s="989"/>
      <c r="DJ116" s="989"/>
      <c r="DK116" s="990"/>
      <c r="DL116" s="991">
        <v>152802</v>
      </c>
      <c r="DM116" s="989"/>
      <c r="DN116" s="989"/>
      <c r="DO116" s="989"/>
      <c r="DP116" s="990"/>
      <c r="DQ116" s="991">
        <v>109160</v>
      </c>
      <c r="DR116" s="989"/>
      <c r="DS116" s="989"/>
      <c r="DT116" s="989"/>
      <c r="DU116" s="990"/>
      <c r="DV116" s="992">
        <v>0.3</v>
      </c>
      <c r="DW116" s="993"/>
      <c r="DX116" s="993"/>
      <c r="DY116" s="993"/>
      <c r="DZ116" s="994"/>
    </row>
    <row r="117" spans="1:130" s="197" customFormat="1" ht="26.25" customHeight="1" x14ac:dyDescent="0.15">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434</v>
      </c>
      <c r="Z117" s="914"/>
      <c r="AA117" s="1026">
        <v>16942513</v>
      </c>
      <c r="AB117" s="996"/>
      <c r="AC117" s="996"/>
      <c r="AD117" s="996"/>
      <c r="AE117" s="997"/>
      <c r="AF117" s="995">
        <v>16140196</v>
      </c>
      <c r="AG117" s="996"/>
      <c r="AH117" s="996"/>
      <c r="AI117" s="996"/>
      <c r="AJ117" s="997"/>
      <c r="AK117" s="995">
        <v>16034780</v>
      </c>
      <c r="AL117" s="996"/>
      <c r="AM117" s="996"/>
      <c r="AN117" s="996"/>
      <c r="AO117" s="997"/>
      <c r="AP117" s="998"/>
      <c r="AQ117" s="999"/>
      <c r="AR117" s="999"/>
      <c r="AS117" s="999"/>
      <c r="AT117" s="1000"/>
      <c r="AU117" s="929"/>
      <c r="AV117" s="930"/>
      <c r="AW117" s="930"/>
      <c r="AX117" s="930"/>
      <c r="AY117" s="931"/>
      <c r="AZ117" s="1025" t="s">
        <v>435</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410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408</v>
      </c>
      <c r="AB118" s="913"/>
      <c r="AC118" s="913"/>
      <c r="AD118" s="913"/>
      <c r="AE118" s="914"/>
      <c r="AF118" s="912" t="s">
        <v>282</v>
      </c>
      <c r="AG118" s="913"/>
      <c r="AH118" s="913"/>
      <c r="AI118" s="913"/>
      <c r="AJ118" s="914"/>
      <c r="AK118" s="912" t="s">
        <v>281</v>
      </c>
      <c r="AL118" s="913"/>
      <c r="AM118" s="913"/>
      <c r="AN118" s="913"/>
      <c r="AO118" s="914"/>
      <c r="AP118" s="1020" t="s">
        <v>409</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437</v>
      </c>
      <c r="BP118" s="1024"/>
      <c r="BQ118" s="1015">
        <v>177782120</v>
      </c>
      <c r="BR118" s="1016"/>
      <c r="BS118" s="1016"/>
      <c r="BT118" s="1016"/>
      <c r="BU118" s="1016"/>
      <c r="BV118" s="1016">
        <v>170140803</v>
      </c>
      <c r="BW118" s="1016"/>
      <c r="BX118" s="1016"/>
      <c r="BY118" s="1016"/>
      <c r="BZ118" s="1016"/>
      <c r="CA118" s="1016">
        <v>168528591</v>
      </c>
      <c r="CB118" s="1016"/>
      <c r="CC118" s="1016"/>
      <c r="CD118" s="1016"/>
      <c r="CE118" s="1016"/>
      <c r="CF118" s="1017"/>
      <c r="CG118" s="1018"/>
      <c r="CH118" s="1018"/>
      <c r="CI118" s="1018"/>
      <c r="CJ118" s="1019"/>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439</v>
      </c>
      <c r="AV119" s="1008"/>
      <c r="AW119" s="1008"/>
      <c r="AX119" s="1008"/>
      <c r="AY119" s="1009"/>
      <c r="AZ119" s="970" t="s">
        <v>440</v>
      </c>
      <c r="BA119" s="917"/>
      <c r="BB119" s="917"/>
      <c r="BC119" s="917"/>
      <c r="BD119" s="917"/>
      <c r="BE119" s="917"/>
      <c r="BF119" s="917"/>
      <c r="BG119" s="917"/>
      <c r="BH119" s="917"/>
      <c r="BI119" s="917"/>
      <c r="BJ119" s="917"/>
      <c r="BK119" s="917"/>
      <c r="BL119" s="917"/>
      <c r="BM119" s="917"/>
      <c r="BN119" s="917"/>
      <c r="BO119" s="917"/>
      <c r="BP119" s="918"/>
      <c r="BQ119" s="956">
        <v>9805117</v>
      </c>
      <c r="BR119" s="957"/>
      <c r="BS119" s="957"/>
      <c r="BT119" s="957"/>
      <c r="BU119" s="957"/>
      <c r="BV119" s="957">
        <v>11669129</v>
      </c>
      <c r="BW119" s="957"/>
      <c r="BX119" s="957"/>
      <c r="BY119" s="957"/>
      <c r="BZ119" s="957"/>
      <c r="CA119" s="957">
        <v>13594254</v>
      </c>
      <c r="CB119" s="957"/>
      <c r="CC119" s="957"/>
      <c r="CD119" s="957"/>
      <c r="CE119" s="957"/>
      <c r="CF119" s="971">
        <v>32.700000000000003</v>
      </c>
      <c r="CG119" s="972"/>
      <c r="CH119" s="972"/>
      <c r="CI119" s="972"/>
      <c r="CJ119" s="972"/>
      <c r="CK119" s="977"/>
      <c r="CL119" s="978"/>
      <c r="CM119" s="1034" t="s">
        <v>441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330956</v>
      </c>
      <c r="DH119" s="1028"/>
      <c r="DI119" s="1028"/>
      <c r="DJ119" s="1028"/>
      <c r="DK119" s="1029"/>
      <c r="DL119" s="1030">
        <v>277736</v>
      </c>
      <c r="DM119" s="1028"/>
      <c r="DN119" s="1028"/>
      <c r="DO119" s="1028"/>
      <c r="DP119" s="1029"/>
      <c r="DQ119" s="1030">
        <v>239395</v>
      </c>
      <c r="DR119" s="1028"/>
      <c r="DS119" s="1028"/>
      <c r="DT119" s="1028"/>
      <c r="DU119" s="1029"/>
      <c r="DV119" s="1031">
        <v>0.6</v>
      </c>
      <c r="DW119" s="1032"/>
      <c r="DX119" s="1032"/>
      <c r="DY119" s="1032"/>
      <c r="DZ119" s="1033"/>
    </row>
    <row r="120" spans="1:130" s="197" customFormat="1" ht="26.25" customHeight="1" x14ac:dyDescent="0.15">
      <c r="A120" s="1005"/>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442</v>
      </c>
      <c r="BA120" s="980"/>
      <c r="BB120" s="980"/>
      <c r="BC120" s="980"/>
      <c r="BD120" s="980"/>
      <c r="BE120" s="980"/>
      <c r="BF120" s="980"/>
      <c r="BG120" s="980"/>
      <c r="BH120" s="980"/>
      <c r="BI120" s="980"/>
      <c r="BJ120" s="980"/>
      <c r="BK120" s="980"/>
      <c r="BL120" s="980"/>
      <c r="BM120" s="980"/>
      <c r="BN120" s="980"/>
      <c r="BO120" s="980"/>
      <c r="BP120" s="981"/>
      <c r="BQ120" s="949">
        <v>14100128</v>
      </c>
      <c r="BR120" s="950"/>
      <c r="BS120" s="950"/>
      <c r="BT120" s="950"/>
      <c r="BU120" s="950"/>
      <c r="BV120" s="950">
        <v>13180392</v>
      </c>
      <c r="BW120" s="950"/>
      <c r="BX120" s="950"/>
      <c r="BY120" s="950"/>
      <c r="BZ120" s="950"/>
      <c r="CA120" s="950">
        <v>14489176</v>
      </c>
      <c r="CB120" s="950"/>
      <c r="CC120" s="950"/>
      <c r="CD120" s="950"/>
      <c r="CE120" s="950"/>
      <c r="CF120" s="944">
        <v>34.9</v>
      </c>
      <c r="CG120" s="945"/>
      <c r="CH120" s="945"/>
      <c r="CI120" s="945"/>
      <c r="CJ120" s="945"/>
      <c r="CK120" s="1043" t="s">
        <v>443</v>
      </c>
      <c r="CL120" s="1044"/>
      <c r="CM120" s="1044"/>
      <c r="CN120" s="1044"/>
      <c r="CO120" s="1045"/>
      <c r="CP120" s="1051" t="s">
        <v>387</v>
      </c>
      <c r="CQ120" s="1052"/>
      <c r="CR120" s="1052"/>
      <c r="CS120" s="1052"/>
      <c r="CT120" s="1052"/>
      <c r="CU120" s="1052"/>
      <c r="CV120" s="1052"/>
      <c r="CW120" s="1052"/>
      <c r="CX120" s="1052"/>
      <c r="CY120" s="1052"/>
      <c r="CZ120" s="1052"/>
      <c r="DA120" s="1052"/>
      <c r="DB120" s="1052"/>
      <c r="DC120" s="1052"/>
      <c r="DD120" s="1052"/>
      <c r="DE120" s="1052"/>
      <c r="DF120" s="1053"/>
      <c r="DG120" s="956">
        <v>52170970</v>
      </c>
      <c r="DH120" s="957"/>
      <c r="DI120" s="957"/>
      <c r="DJ120" s="957"/>
      <c r="DK120" s="957"/>
      <c r="DL120" s="957">
        <v>47812709</v>
      </c>
      <c r="DM120" s="957"/>
      <c r="DN120" s="957"/>
      <c r="DO120" s="957"/>
      <c r="DP120" s="957"/>
      <c r="DQ120" s="957">
        <v>47356132</v>
      </c>
      <c r="DR120" s="957"/>
      <c r="DS120" s="957"/>
      <c r="DT120" s="957"/>
      <c r="DU120" s="957"/>
      <c r="DV120" s="958">
        <v>114</v>
      </c>
      <c r="DW120" s="958"/>
      <c r="DX120" s="958"/>
      <c r="DY120" s="958"/>
      <c r="DZ120" s="959"/>
    </row>
    <row r="121" spans="1:130" s="197" customFormat="1" ht="26.25" customHeight="1" x14ac:dyDescent="0.15">
      <c r="A121" s="1005"/>
      <c r="B121" s="976"/>
      <c r="C121" s="1040" t="s">
        <v>444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23928</v>
      </c>
      <c r="AB121" s="989"/>
      <c r="AC121" s="989"/>
      <c r="AD121" s="989"/>
      <c r="AE121" s="990"/>
      <c r="AF121" s="991">
        <v>20999</v>
      </c>
      <c r="AG121" s="989"/>
      <c r="AH121" s="989"/>
      <c r="AI121" s="989"/>
      <c r="AJ121" s="990"/>
      <c r="AK121" s="991">
        <v>18649</v>
      </c>
      <c r="AL121" s="989"/>
      <c r="AM121" s="989"/>
      <c r="AN121" s="989"/>
      <c r="AO121" s="990"/>
      <c r="AP121" s="992">
        <v>0</v>
      </c>
      <c r="AQ121" s="993"/>
      <c r="AR121" s="993"/>
      <c r="AS121" s="993"/>
      <c r="AT121" s="994"/>
      <c r="AU121" s="1010"/>
      <c r="AV121" s="1011"/>
      <c r="AW121" s="1011"/>
      <c r="AX121" s="1011"/>
      <c r="AY121" s="1012"/>
      <c r="AZ121" s="1025" t="s">
        <v>445</v>
      </c>
      <c r="BA121" s="1001"/>
      <c r="BB121" s="1001"/>
      <c r="BC121" s="1001"/>
      <c r="BD121" s="1001"/>
      <c r="BE121" s="1001"/>
      <c r="BF121" s="1001"/>
      <c r="BG121" s="1001"/>
      <c r="BH121" s="1001"/>
      <c r="BI121" s="1001"/>
      <c r="BJ121" s="1001"/>
      <c r="BK121" s="1001"/>
      <c r="BL121" s="1001"/>
      <c r="BM121" s="1001"/>
      <c r="BN121" s="1001"/>
      <c r="BO121" s="1001"/>
      <c r="BP121" s="1002"/>
      <c r="BQ121" s="1015">
        <v>111720328</v>
      </c>
      <c r="BR121" s="1016"/>
      <c r="BS121" s="1016"/>
      <c r="BT121" s="1016"/>
      <c r="BU121" s="1016"/>
      <c r="BV121" s="1016">
        <v>109204702</v>
      </c>
      <c r="BW121" s="1016"/>
      <c r="BX121" s="1016"/>
      <c r="BY121" s="1016"/>
      <c r="BZ121" s="1016"/>
      <c r="CA121" s="1016">
        <v>107853106</v>
      </c>
      <c r="CB121" s="1016"/>
      <c r="CC121" s="1016"/>
      <c r="CD121" s="1016"/>
      <c r="CE121" s="1016"/>
      <c r="CF121" s="1054">
        <v>259.7</v>
      </c>
      <c r="CG121" s="1055"/>
      <c r="CH121" s="1055"/>
      <c r="CI121" s="1055"/>
      <c r="CJ121" s="1055"/>
      <c r="CK121" s="1046"/>
      <c r="CL121" s="1047"/>
      <c r="CM121" s="1047"/>
      <c r="CN121" s="1047"/>
      <c r="CO121" s="1048"/>
      <c r="CP121" s="1037" t="s">
        <v>386</v>
      </c>
      <c r="CQ121" s="1038"/>
      <c r="CR121" s="1038"/>
      <c r="CS121" s="1038"/>
      <c r="CT121" s="1038"/>
      <c r="CU121" s="1038"/>
      <c r="CV121" s="1038"/>
      <c r="CW121" s="1038"/>
      <c r="CX121" s="1038"/>
      <c r="CY121" s="1038"/>
      <c r="CZ121" s="1038"/>
      <c r="DA121" s="1038"/>
      <c r="DB121" s="1038"/>
      <c r="DC121" s="1038"/>
      <c r="DD121" s="1038"/>
      <c r="DE121" s="1038"/>
      <c r="DF121" s="1039"/>
      <c r="DG121" s="949">
        <v>4371287</v>
      </c>
      <c r="DH121" s="950"/>
      <c r="DI121" s="950"/>
      <c r="DJ121" s="950"/>
      <c r="DK121" s="950"/>
      <c r="DL121" s="950">
        <v>4101229</v>
      </c>
      <c r="DM121" s="950"/>
      <c r="DN121" s="950"/>
      <c r="DO121" s="950"/>
      <c r="DP121" s="950"/>
      <c r="DQ121" s="950">
        <v>4420524</v>
      </c>
      <c r="DR121" s="950"/>
      <c r="DS121" s="950"/>
      <c r="DT121" s="950"/>
      <c r="DU121" s="950"/>
      <c r="DV121" s="951">
        <v>10.6</v>
      </c>
      <c r="DW121" s="951"/>
      <c r="DX121" s="951"/>
      <c r="DY121" s="951"/>
      <c r="DZ121" s="952"/>
    </row>
    <row r="122" spans="1:130" s="197" customFormat="1" ht="26.25" customHeight="1" x14ac:dyDescent="0.15">
      <c r="A122" s="1005"/>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446</v>
      </c>
      <c r="BP122" s="1024"/>
      <c r="BQ122" s="1064">
        <v>135625573</v>
      </c>
      <c r="BR122" s="1065"/>
      <c r="BS122" s="1065"/>
      <c r="BT122" s="1065"/>
      <c r="BU122" s="1065"/>
      <c r="BV122" s="1065">
        <v>134054223</v>
      </c>
      <c r="BW122" s="1065"/>
      <c r="BX122" s="1065"/>
      <c r="BY122" s="1065"/>
      <c r="BZ122" s="1065"/>
      <c r="CA122" s="1065">
        <v>135936536</v>
      </c>
      <c r="CB122" s="1065"/>
      <c r="CC122" s="1065"/>
      <c r="CD122" s="1065"/>
      <c r="CE122" s="1065"/>
      <c r="CF122" s="1017"/>
      <c r="CG122" s="1018"/>
      <c r="CH122" s="1018"/>
      <c r="CI122" s="1018"/>
      <c r="CJ122" s="1019"/>
      <c r="CK122" s="1046"/>
      <c r="CL122" s="1047"/>
      <c r="CM122" s="1047"/>
      <c r="CN122" s="1047"/>
      <c r="CO122" s="1048"/>
      <c r="CP122" s="1037" t="s">
        <v>388</v>
      </c>
      <c r="CQ122" s="1038"/>
      <c r="CR122" s="1038"/>
      <c r="CS122" s="1038"/>
      <c r="CT122" s="1038"/>
      <c r="CU122" s="1038"/>
      <c r="CV122" s="1038"/>
      <c r="CW122" s="1038"/>
      <c r="CX122" s="1038"/>
      <c r="CY122" s="1038"/>
      <c r="CZ122" s="1038"/>
      <c r="DA122" s="1038"/>
      <c r="DB122" s="1038"/>
      <c r="DC122" s="1038"/>
      <c r="DD122" s="1038"/>
      <c r="DE122" s="1038"/>
      <c r="DF122" s="1039"/>
      <c r="DG122" s="949">
        <v>3056101</v>
      </c>
      <c r="DH122" s="950"/>
      <c r="DI122" s="950"/>
      <c r="DJ122" s="950"/>
      <c r="DK122" s="950"/>
      <c r="DL122" s="950">
        <v>3427347</v>
      </c>
      <c r="DM122" s="950"/>
      <c r="DN122" s="950"/>
      <c r="DO122" s="950"/>
      <c r="DP122" s="950"/>
      <c r="DQ122" s="950">
        <v>3613717</v>
      </c>
      <c r="DR122" s="950"/>
      <c r="DS122" s="950"/>
      <c r="DT122" s="950"/>
      <c r="DU122" s="950"/>
      <c r="DV122" s="951">
        <v>8.6999999999999993</v>
      </c>
      <c r="DW122" s="951"/>
      <c r="DX122" s="951"/>
      <c r="DY122" s="951"/>
      <c r="DZ122" s="952"/>
    </row>
    <row r="123" spans="1:130" s="197" customFormat="1" ht="26.25" customHeight="1" thickBot="1" x14ac:dyDescent="0.2">
      <c r="A123" s="1005"/>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77679</v>
      </c>
      <c r="AB123" s="989"/>
      <c r="AC123" s="989"/>
      <c r="AD123" s="989"/>
      <c r="AE123" s="990"/>
      <c r="AF123" s="991">
        <v>107970</v>
      </c>
      <c r="AG123" s="989"/>
      <c r="AH123" s="989"/>
      <c r="AI123" s="989"/>
      <c r="AJ123" s="990"/>
      <c r="AK123" s="991">
        <v>54178</v>
      </c>
      <c r="AL123" s="989"/>
      <c r="AM123" s="989"/>
      <c r="AN123" s="989"/>
      <c r="AO123" s="990"/>
      <c r="AP123" s="992">
        <v>0.1</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99.7</v>
      </c>
      <c r="BR123" s="1057"/>
      <c r="BS123" s="1057"/>
      <c r="BT123" s="1057"/>
      <c r="BU123" s="1057"/>
      <c r="BV123" s="1057">
        <v>87.3</v>
      </c>
      <c r="BW123" s="1057"/>
      <c r="BX123" s="1057"/>
      <c r="BY123" s="1057"/>
      <c r="BZ123" s="1057"/>
      <c r="CA123" s="1057">
        <v>78.400000000000006</v>
      </c>
      <c r="CB123" s="1057"/>
      <c r="CC123" s="1057"/>
      <c r="CD123" s="1057"/>
      <c r="CE123" s="1057"/>
      <c r="CF123" s="1058"/>
      <c r="CG123" s="1059"/>
      <c r="CH123" s="1059"/>
      <c r="CI123" s="1059"/>
      <c r="CJ123" s="1060"/>
      <c r="CK123" s="1046"/>
      <c r="CL123" s="1047"/>
      <c r="CM123" s="1047"/>
      <c r="CN123" s="1047"/>
      <c r="CO123" s="1048"/>
      <c r="CP123" s="1037" t="s">
        <v>383</v>
      </c>
      <c r="CQ123" s="1038"/>
      <c r="CR123" s="1038"/>
      <c r="CS123" s="1038"/>
      <c r="CT123" s="1038"/>
      <c r="CU123" s="1038"/>
      <c r="CV123" s="1038"/>
      <c r="CW123" s="1038"/>
      <c r="CX123" s="1038"/>
      <c r="CY123" s="1038"/>
      <c r="CZ123" s="1038"/>
      <c r="DA123" s="1038"/>
      <c r="DB123" s="1038"/>
      <c r="DC123" s="1038"/>
      <c r="DD123" s="1038"/>
      <c r="DE123" s="1038"/>
      <c r="DF123" s="1039"/>
      <c r="DG123" s="988">
        <v>1981242</v>
      </c>
      <c r="DH123" s="989"/>
      <c r="DI123" s="989"/>
      <c r="DJ123" s="989"/>
      <c r="DK123" s="990"/>
      <c r="DL123" s="991">
        <v>2076075</v>
      </c>
      <c r="DM123" s="989"/>
      <c r="DN123" s="989"/>
      <c r="DO123" s="989"/>
      <c r="DP123" s="990"/>
      <c r="DQ123" s="991">
        <v>2079857</v>
      </c>
      <c r="DR123" s="989"/>
      <c r="DS123" s="989"/>
      <c r="DT123" s="989"/>
      <c r="DU123" s="990"/>
      <c r="DV123" s="992">
        <v>5</v>
      </c>
      <c r="DW123" s="993"/>
      <c r="DX123" s="993"/>
      <c r="DY123" s="993"/>
      <c r="DZ123" s="994"/>
    </row>
    <row r="124" spans="1:130" s="197" customFormat="1" ht="26.25" customHeight="1" x14ac:dyDescent="0.15">
      <c r="A124" s="1005"/>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448</v>
      </c>
      <c r="CQ124" s="1038"/>
      <c r="CR124" s="1038"/>
      <c r="CS124" s="1038"/>
      <c r="CT124" s="1038"/>
      <c r="CU124" s="1038"/>
      <c r="CV124" s="1038"/>
      <c r="CW124" s="1038"/>
      <c r="CX124" s="1038"/>
      <c r="CY124" s="1038"/>
      <c r="CZ124" s="1038"/>
      <c r="DA124" s="1038"/>
      <c r="DB124" s="1038"/>
      <c r="DC124" s="1038"/>
      <c r="DD124" s="1038"/>
      <c r="DE124" s="1038"/>
      <c r="DF124" s="1039"/>
      <c r="DG124" s="1027">
        <v>243012</v>
      </c>
      <c r="DH124" s="1028"/>
      <c r="DI124" s="1028"/>
      <c r="DJ124" s="1028"/>
      <c r="DK124" s="1029"/>
      <c r="DL124" s="1030">
        <v>176426</v>
      </c>
      <c r="DM124" s="1028"/>
      <c r="DN124" s="1028"/>
      <c r="DO124" s="1028"/>
      <c r="DP124" s="1029"/>
      <c r="DQ124" s="1030">
        <v>145617</v>
      </c>
      <c r="DR124" s="1028"/>
      <c r="DS124" s="1028"/>
      <c r="DT124" s="1028"/>
      <c r="DU124" s="1029"/>
      <c r="DV124" s="1031">
        <v>0.4</v>
      </c>
      <c r="DW124" s="1032"/>
      <c r="DX124" s="1032"/>
      <c r="DY124" s="1032"/>
      <c r="DZ124" s="1033"/>
    </row>
    <row r="125" spans="1:130" s="197" customFormat="1" ht="26.25" customHeight="1" thickBot="1" x14ac:dyDescent="0.2">
      <c r="A125" s="1005"/>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449</v>
      </c>
      <c r="CL125" s="1044"/>
      <c r="CM125" s="1044"/>
      <c r="CN125" s="1044"/>
      <c r="CO125" s="1045"/>
      <c r="CP125" s="970" t="s">
        <v>450</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x14ac:dyDescent="0.15">
      <c r="A126" s="1005"/>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5160</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451</v>
      </c>
      <c r="AY126" s="1067"/>
      <c r="AZ126" s="1067"/>
      <c r="BA126" s="1067"/>
      <c r="BB126" s="1067"/>
      <c r="BC126" s="1067"/>
      <c r="BD126" s="1067"/>
      <c r="BE126" s="1068"/>
      <c r="BF126" s="1082" t="s">
        <v>452</v>
      </c>
      <c r="BG126" s="1067"/>
      <c r="BH126" s="1067"/>
      <c r="BI126" s="1067"/>
      <c r="BJ126" s="1067"/>
      <c r="BK126" s="1067"/>
      <c r="BL126" s="1068"/>
      <c r="BM126" s="1082" t="s">
        <v>453</v>
      </c>
      <c r="BN126" s="1067"/>
      <c r="BO126" s="1067"/>
      <c r="BP126" s="1067"/>
      <c r="BQ126" s="1067"/>
      <c r="BR126" s="1067"/>
      <c r="BS126" s="1068"/>
      <c r="BT126" s="1082" t="s">
        <v>454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455</v>
      </c>
      <c r="CQ126" s="980"/>
      <c r="CR126" s="980"/>
      <c r="CS126" s="980"/>
      <c r="CT126" s="980"/>
      <c r="CU126" s="980"/>
      <c r="CV126" s="980"/>
      <c r="CW126" s="980"/>
      <c r="CX126" s="980"/>
      <c r="CY126" s="980"/>
      <c r="CZ126" s="980"/>
      <c r="DA126" s="980"/>
      <c r="DB126" s="980"/>
      <c r="DC126" s="980"/>
      <c r="DD126" s="980"/>
      <c r="DE126" s="980"/>
      <c r="DF126" s="981"/>
      <c r="DG126" s="949">
        <v>834865</v>
      </c>
      <c r="DH126" s="950"/>
      <c r="DI126" s="950"/>
      <c r="DJ126" s="950"/>
      <c r="DK126" s="950"/>
      <c r="DL126" s="950">
        <v>1689963</v>
      </c>
      <c r="DM126" s="950"/>
      <c r="DN126" s="950"/>
      <c r="DO126" s="950"/>
      <c r="DP126" s="950"/>
      <c r="DQ126" s="950">
        <v>1727949</v>
      </c>
      <c r="DR126" s="950"/>
      <c r="DS126" s="950"/>
      <c r="DT126" s="950"/>
      <c r="DU126" s="950"/>
      <c r="DV126" s="951">
        <v>4.2</v>
      </c>
      <c r="DW126" s="951"/>
      <c r="DX126" s="951"/>
      <c r="DY126" s="951"/>
      <c r="DZ126" s="952"/>
    </row>
    <row r="127" spans="1:130" s="197" customFormat="1" ht="26.25" customHeight="1" thickBot="1" x14ac:dyDescent="0.2">
      <c r="A127" s="1006"/>
      <c r="B127" s="978"/>
      <c r="C127" s="1034" t="s">
        <v>456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82905</v>
      </c>
      <c r="AB127" s="989"/>
      <c r="AC127" s="989"/>
      <c r="AD127" s="989"/>
      <c r="AE127" s="990"/>
      <c r="AF127" s="991">
        <v>53914</v>
      </c>
      <c r="AG127" s="989"/>
      <c r="AH127" s="989"/>
      <c r="AI127" s="989"/>
      <c r="AJ127" s="990"/>
      <c r="AK127" s="991">
        <v>37615</v>
      </c>
      <c r="AL127" s="989"/>
      <c r="AM127" s="989"/>
      <c r="AN127" s="989"/>
      <c r="AO127" s="990"/>
      <c r="AP127" s="992">
        <v>0.1</v>
      </c>
      <c r="AQ127" s="993"/>
      <c r="AR127" s="993"/>
      <c r="AS127" s="993"/>
      <c r="AT127" s="994"/>
      <c r="AU127" s="233"/>
      <c r="AV127" s="233"/>
      <c r="AW127" s="233"/>
      <c r="AX127" s="916" t="s">
        <v>457</v>
      </c>
      <c r="AY127" s="917"/>
      <c r="AZ127" s="917"/>
      <c r="BA127" s="917"/>
      <c r="BB127" s="917"/>
      <c r="BC127" s="917"/>
      <c r="BD127" s="917"/>
      <c r="BE127" s="918"/>
      <c r="BF127" s="1071" t="s">
        <v>109</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458</v>
      </c>
      <c r="CQ127" s="1075"/>
      <c r="CR127" s="1075"/>
      <c r="CS127" s="1075"/>
      <c r="CT127" s="1075"/>
      <c r="CU127" s="1075"/>
      <c r="CV127" s="1075"/>
      <c r="CW127" s="1075"/>
      <c r="CX127" s="1075"/>
      <c r="CY127" s="1075"/>
      <c r="CZ127" s="1075"/>
      <c r="DA127" s="1075"/>
      <c r="DB127" s="1075"/>
      <c r="DC127" s="1075"/>
      <c r="DD127" s="1075"/>
      <c r="DE127" s="1075"/>
      <c r="DF127" s="1076"/>
      <c r="DG127" s="1077">
        <v>31050</v>
      </c>
      <c r="DH127" s="1078"/>
      <c r="DI127" s="1078"/>
      <c r="DJ127" s="1078"/>
      <c r="DK127" s="1078"/>
      <c r="DL127" s="1078">
        <v>10448</v>
      </c>
      <c r="DM127" s="1078"/>
      <c r="DN127" s="1078"/>
      <c r="DO127" s="1078"/>
      <c r="DP127" s="1078"/>
      <c r="DQ127" s="1078">
        <v>2122</v>
      </c>
      <c r="DR127" s="1078"/>
      <c r="DS127" s="1078"/>
      <c r="DT127" s="1078"/>
      <c r="DU127" s="1078"/>
      <c r="DV127" s="1079">
        <v>0</v>
      </c>
      <c r="DW127" s="1079"/>
      <c r="DX127" s="1079"/>
      <c r="DY127" s="1079"/>
      <c r="DZ127" s="1080"/>
    </row>
    <row r="128" spans="1:130" s="197" customFormat="1" ht="26.25" customHeight="1" x14ac:dyDescent="0.15">
      <c r="A128" s="1101" t="s">
        <v>459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460</v>
      </c>
      <c r="X128" s="1103"/>
      <c r="Y128" s="1103"/>
      <c r="Z128" s="1104"/>
      <c r="AA128" s="1119">
        <v>1106323</v>
      </c>
      <c r="AB128" s="1120"/>
      <c r="AC128" s="1120"/>
      <c r="AD128" s="1120"/>
      <c r="AE128" s="1121"/>
      <c r="AF128" s="1122">
        <v>1062131</v>
      </c>
      <c r="AG128" s="1120"/>
      <c r="AH128" s="1120"/>
      <c r="AI128" s="1120"/>
      <c r="AJ128" s="1121"/>
      <c r="AK128" s="1122">
        <v>963795</v>
      </c>
      <c r="AL128" s="1120"/>
      <c r="AM128" s="1120"/>
      <c r="AN128" s="1120"/>
      <c r="AO128" s="1121"/>
      <c r="AP128" s="1123"/>
      <c r="AQ128" s="1124"/>
      <c r="AR128" s="1124"/>
      <c r="AS128" s="1124"/>
      <c r="AT128" s="1125"/>
      <c r="AU128" s="235"/>
      <c r="AV128" s="235"/>
      <c r="AW128" s="235"/>
      <c r="AX128" s="1084" t="s">
        <v>461</v>
      </c>
      <c r="AY128" s="980"/>
      <c r="AZ128" s="980"/>
      <c r="BA128" s="980"/>
      <c r="BB128" s="980"/>
      <c r="BC128" s="980"/>
      <c r="BD128" s="980"/>
      <c r="BE128" s="981"/>
      <c r="BF128" s="1096" t="s">
        <v>109</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52398533</v>
      </c>
      <c r="AB129" s="989"/>
      <c r="AC129" s="989"/>
      <c r="AD129" s="989"/>
      <c r="AE129" s="990"/>
      <c r="AF129" s="991">
        <v>51720403</v>
      </c>
      <c r="AG129" s="989"/>
      <c r="AH129" s="989"/>
      <c r="AI129" s="989"/>
      <c r="AJ129" s="990"/>
      <c r="AK129" s="991">
        <v>51763774</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12.1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10136618</v>
      </c>
      <c r="AB130" s="989"/>
      <c r="AC130" s="989"/>
      <c r="AD130" s="989"/>
      <c r="AE130" s="990"/>
      <c r="AF130" s="991">
        <v>10404697</v>
      </c>
      <c r="AG130" s="989"/>
      <c r="AH130" s="989"/>
      <c r="AI130" s="989"/>
      <c r="AJ130" s="990"/>
      <c r="AK130" s="991">
        <v>10235402</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v>78.400000000000006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42261915</v>
      </c>
      <c r="AB131" s="1028"/>
      <c r="AC131" s="1028"/>
      <c r="AD131" s="1028"/>
      <c r="AE131" s="1029"/>
      <c r="AF131" s="1030">
        <v>41315706</v>
      </c>
      <c r="AG131" s="1028"/>
      <c r="AH131" s="1028"/>
      <c r="AI131" s="1028"/>
      <c r="AJ131" s="1029"/>
      <c r="AK131" s="1030">
        <v>41528372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13.48630794</v>
      </c>
      <c r="AB132" s="1134"/>
      <c r="AC132" s="1134"/>
      <c r="AD132" s="1134"/>
      <c r="AE132" s="1135"/>
      <c r="AF132" s="1136">
        <v>11.31135941</v>
      </c>
      <c r="AG132" s="1134"/>
      <c r="AH132" s="1134"/>
      <c r="AI132" s="1134"/>
      <c r="AJ132" s="1135"/>
      <c r="AK132" s="1136">
        <v>11.64404663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14.3</v>
      </c>
      <c r="AB133" s="1141"/>
      <c r="AC133" s="1141"/>
      <c r="AD133" s="1141"/>
      <c r="AE133" s="1142"/>
      <c r="AF133" s="1140">
        <v>12.9</v>
      </c>
      <c r="AG133" s="1141"/>
      <c r="AH133" s="1141"/>
      <c r="AI133" s="1141"/>
      <c r="AJ133" s="1142"/>
      <c r="AK133" s="1140">
        <v>12.1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47" t="s">
        <v>473</v>
      </c>
      <c r="L7" s="254"/>
      <c r="M7" s="255" t="s">
        <v>474</v>
      </c>
      <c r="N7" s="256"/>
    </row>
    <row r="8" spans="1:16" x14ac:dyDescent="0.15">
      <c r="A8" s="248"/>
      <c r="B8" s="244"/>
      <c r="C8" s="244"/>
      <c r="D8" s="244"/>
      <c r="E8" s="244"/>
      <c r="F8" s="244"/>
      <c r="G8" s="257"/>
      <c r="H8" s="258"/>
      <c r="I8" s="258"/>
      <c r="J8" s="259"/>
      <c r="K8" s="1148"/>
      <c r="L8" s="260" t="s">
        <v>475</v>
      </c>
      <c r="M8" s="261" t="s">
        <v>476</v>
      </c>
      <c r="N8" s="262" t="s">
        <v>477</v>
      </c>
    </row>
    <row r="9" spans="1:16" x14ac:dyDescent="0.15">
      <c r="A9" s="248"/>
      <c r="B9" s="244"/>
      <c r="C9" s="244"/>
      <c r="D9" s="244"/>
      <c r="E9" s="244"/>
      <c r="F9" s="244"/>
      <c r="G9" s="1149" t="s">
        <v>478</v>
      </c>
      <c r="H9" s="1150"/>
      <c r="I9" s="1150"/>
      <c r="J9" s="1151"/>
      <c r="K9" s="263">
        <v>12127482</v>
      </c>
      <c r="L9" s="264">
        <v>63174</v>
      </c>
      <c r="M9" s="265">
        <v>57432</v>
      </c>
      <c r="N9" s="266">
        <v>10</v>
      </c>
    </row>
    <row r="10" spans="1:16" x14ac:dyDescent="0.15">
      <c r="A10" s="248"/>
      <c r="B10" s="244"/>
      <c r="C10" s="244"/>
      <c r="D10" s="244"/>
      <c r="E10" s="244"/>
      <c r="F10" s="244"/>
      <c r="G10" s="1149" t="s">
        <v>479</v>
      </c>
      <c r="H10" s="1150"/>
      <c r="I10" s="1150"/>
      <c r="J10" s="1151"/>
      <c r="K10" s="267">
        <v>341088</v>
      </c>
      <c r="L10" s="268">
        <v>1777</v>
      </c>
      <c r="M10" s="269">
        <v>3554</v>
      </c>
      <c r="N10" s="270">
        <v>-50</v>
      </c>
    </row>
    <row r="11" spans="1:16" ht="13.5" customHeight="1" x14ac:dyDescent="0.15">
      <c r="A11" s="248"/>
      <c r="B11" s="244"/>
      <c r="C11" s="244"/>
      <c r="D11" s="244"/>
      <c r="E11" s="244"/>
      <c r="F11" s="244"/>
      <c r="G11" s="1149" t="s">
        <v>480</v>
      </c>
      <c r="H11" s="1150"/>
      <c r="I11" s="1150"/>
      <c r="J11" s="1151"/>
      <c r="K11" s="267">
        <v>2028996</v>
      </c>
      <c r="L11" s="268">
        <v>10569</v>
      </c>
      <c r="M11" s="269">
        <v>1872</v>
      </c>
      <c r="N11" s="270">
        <v>464.6</v>
      </c>
    </row>
    <row r="12" spans="1:16" ht="13.5" customHeight="1" x14ac:dyDescent="0.15">
      <c r="A12" s="248"/>
      <c r="B12" s="244"/>
      <c r="C12" s="244"/>
      <c r="D12" s="244"/>
      <c r="E12" s="244"/>
      <c r="F12" s="244"/>
      <c r="G12" s="1149" t="s">
        <v>481</v>
      </c>
      <c r="H12" s="1150"/>
      <c r="I12" s="1150"/>
      <c r="J12" s="1151"/>
      <c r="K12" s="267" t="s">
        <v>482</v>
      </c>
      <c r="L12" s="268" t="s">
        <v>482</v>
      </c>
      <c r="M12" s="269">
        <v>1337</v>
      </c>
      <c r="N12" s="270" t="s">
        <v>482</v>
      </c>
    </row>
    <row r="13" spans="1:16" ht="13.5" customHeight="1" x14ac:dyDescent="0.15">
      <c r="A13" s="248"/>
      <c r="B13" s="244"/>
      <c r="C13" s="244"/>
      <c r="D13" s="244"/>
      <c r="E13" s="244"/>
      <c r="F13" s="244"/>
      <c r="G13" s="1149" t="s">
        <v>483</v>
      </c>
      <c r="H13" s="1150"/>
      <c r="I13" s="1150"/>
      <c r="J13" s="1151"/>
      <c r="K13" s="267" t="s">
        <v>482</v>
      </c>
      <c r="L13" s="268" t="s">
        <v>482</v>
      </c>
      <c r="M13" s="269">
        <v>100</v>
      </c>
      <c r="N13" s="270" t="s">
        <v>482</v>
      </c>
    </row>
    <row r="14" spans="1:16" ht="13.5" customHeight="1" x14ac:dyDescent="0.15">
      <c r="A14" s="248"/>
      <c r="B14" s="244"/>
      <c r="C14" s="244"/>
      <c r="D14" s="244"/>
      <c r="E14" s="244"/>
      <c r="F14" s="244"/>
      <c r="G14" s="1149" t="s">
        <v>484</v>
      </c>
      <c r="H14" s="1150"/>
      <c r="I14" s="1150"/>
      <c r="J14" s="1151"/>
      <c r="K14" s="267">
        <v>359134</v>
      </c>
      <c r="L14" s="268">
        <v>1871</v>
      </c>
      <c r="M14" s="269">
        <v>1938</v>
      </c>
      <c r="N14" s="270">
        <v>-3.5</v>
      </c>
    </row>
    <row r="15" spans="1:16" ht="13.5" customHeight="1" x14ac:dyDescent="0.15">
      <c r="A15" s="248"/>
      <c r="B15" s="244"/>
      <c r="C15" s="244"/>
      <c r="D15" s="244"/>
      <c r="E15" s="244"/>
      <c r="F15" s="244"/>
      <c r="G15" s="1149" t="s">
        <v>485</v>
      </c>
      <c r="H15" s="1150"/>
      <c r="I15" s="1150"/>
      <c r="J15" s="1151"/>
      <c r="K15" s="267">
        <v>58295</v>
      </c>
      <c r="L15" s="268">
        <v>304</v>
      </c>
      <c r="M15" s="269">
        <v>1186</v>
      </c>
      <c r="N15" s="270">
        <v>-74.400000000000006</v>
      </c>
    </row>
    <row r="16" spans="1:16" x14ac:dyDescent="0.15">
      <c r="A16" s="248"/>
      <c r="B16" s="244"/>
      <c r="C16" s="244"/>
      <c r="D16" s="244"/>
      <c r="E16" s="244"/>
      <c r="F16" s="244"/>
      <c r="G16" s="1152" t="s">
        <v>486</v>
      </c>
      <c r="H16" s="1153"/>
      <c r="I16" s="1153"/>
      <c r="J16" s="1154"/>
      <c r="K16" s="268">
        <v>-985845</v>
      </c>
      <c r="L16" s="268">
        <v>-5135</v>
      </c>
      <c r="M16" s="269">
        <v>-5101</v>
      </c>
      <c r="N16" s="270">
        <v>0.7</v>
      </c>
    </row>
    <row r="17" spans="1:16" x14ac:dyDescent="0.15">
      <c r="A17" s="248"/>
      <c r="B17" s="244"/>
      <c r="C17" s="244"/>
      <c r="D17" s="244"/>
      <c r="E17" s="244"/>
      <c r="F17" s="244"/>
      <c r="G17" s="1152" t="s">
        <v>165</v>
      </c>
      <c r="H17" s="1153"/>
      <c r="I17" s="1153"/>
      <c r="J17" s="1154"/>
      <c r="K17" s="268">
        <v>13929150</v>
      </c>
      <c r="L17" s="268">
        <v>72559</v>
      </c>
      <c r="M17" s="269">
        <v>62317</v>
      </c>
      <c r="N17" s="270">
        <v>16.399999999999999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44" t="s">
        <v>491</v>
      </c>
      <c r="H21" s="1145"/>
      <c r="I21" s="1145"/>
      <c r="J21" s="1146"/>
      <c r="K21" s="280">
        <v>6.11</v>
      </c>
      <c r="L21" s="281">
        <v>6.15</v>
      </c>
      <c r="M21" s="282">
        <v>-0.04</v>
      </c>
      <c r="N21" s="249"/>
      <c r="O21" s="283"/>
      <c r="P21" s="279"/>
    </row>
    <row r="22" spans="1:16" s="284" customFormat="1" x14ac:dyDescent="0.15">
      <c r="A22" s="279"/>
      <c r="B22" s="249"/>
      <c r="C22" s="249"/>
      <c r="D22" s="249"/>
      <c r="E22" s="249"/>
      <c r="F22" s="249"/>
      <c r="G22" s="1144" t="s">
        <v>492</v>
      </c>
      <c r="H22" s="1145"/>
      <c r="I22" s="1145"/>
      <c r="J22" s="1146"/>
      <c r="K22" s="285">
        <v>98.2</v>
      </c>
      <c r="L22" s="286">
        <v>100.2</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47" t="s">
        <v>473</v>
      </c>
      <c r="L30" s="254"/>
      <c r="M30" s="255" t="s">
        <v>474</v>
      </c>
      <c r="N30" s="256"/>
    </row>
    <row r="31" spans="1:16" x14ac:dyDescent="0.15">
      <c r="A31" s="248"/>
      <c r="B31" s="244"/>
      <c r="C31" s="244"/>
      <c r="D31" s="244"/>
      <c r="E31" s="244"/>
      <c r="F31" s="244"/>
      <c r="G31" s="257"/>
      <c r="H31" s="258"/>
      <c r="I31" s="258"/>
      <c r="J31" s="259"/>
      <c r="K31" s="1148"/>
      <c r="L31" s="260" t="s">
        <v>475</v>
      </c>
      <c r="M31" s="261" t="s">
        <v>476</v>
      </c>
      <c r="N31" s="262" t="s">
        <v>477</v>
      </c>
    </row>
    <row r="32" spans="1:16" ht="27" customHeight="1" x14ac:dyDescent="0.15">
      <c r="A32" s="248"/>
      <c r="B32" s="244"/>
      <c r="C32" s="244"/>
      <c r="D32" s="244"/>
      <c r="E32" s="244"/>
      <c r="F32" s="244"/>
      <c r="G32" s="1160" t="s">
        <v>496</v>
      </c>
      <c r="H32" s="1161"/>
      <c r="I32" s="1161"/>
      <c r="J32" s="1162"/>
      <c r="K32" s="294">
        <v>10589680</v>
      </c>
      <c r="L32" s="294">
        <v>55163</v>
      </c>
      <c r="M32" s="295">
        <v>33247</v>
      </c>
      <c r="N32" s="296">
        <v>65.900000000000006</v>
      </c>
    </row>
    <row r="33" spans="1:16" ht="13.5" customHeight="1" x14ac:dyDescent="0.15">
      <c r="A33" s="248"/>
      <c r="B33" s="244"/>
      <c r="C33" s="244"/>
      <c r="D33" s="244"/>
      <c r="E33" s="244"/>
      <c r="F33" s="244"/>
      <c r="G33" s="1160" t="s">
        <v>497</v>
      </c>
      <c r="H33" s="1161"/>
      <c r="I33" s="1161"/>
      <c r="J33" s="1162"/>
      <c r="K33" s="294" t="s">
        <v>482</v>
      </c>
      <c r="L33" s="294" t="s">
        <v>482</v>
      </c>
      <c r="M33" s="295">
        <v>7</v>
      </c>
      <c r="N33" s="296" t="s">
        <v>482</v>
      </c>
    </row>
    <row r="34" spans="1:16" ht="27" customHeight="1" x14ac:dyDescent="0.15">
      <c r="A34" s="248"/>
      <c r="B34" s="244"/>
      <c r="C34" s="244"/>
      <c r="D34" s="244"/>
      <c r="E34" s="244"/>
      <c r="F34" s="244"/>
      <c r="G34" s="1160" t="s">
        <v>498</v>
      </c>
      <c r="H34" s="1161"/>
      <c r="I34" s="1161"/>
      <c r="J34" s="1162"/>
      <c r="K34" s="294" t="s">
        <v>482</v>
      </c>
      <c r="L34" s="294" t="s">
        <v>482</v>
      </c>
      <c r="M34" s="295">
        <v>75</v>
      </c>
      <c r="N34" s="296" t="s">
        <v>482</v>
      </c>
    </row>
    <row r="35" spans="1:16" ht="27" customHeight="1" x14ac:dyDescent="0.15">
      <c r="A35" s="248"/>
      <c r="B35" s="244"/>
      <c r="C35" s="244"/>
      <c r="D35" s="244"/>
      <c r="E35" s="244"/>
      <c r="F35" s="244"/>
      <c r="G35" s="1160" t="s">
        <v>499</v>
      </c>
      <c r="H35" s="1161"/>
      <c r="I35" s="1161"/>
      <c r="J35" s="1162"/>
      <c r="K35" s="294">
        <v>5024447</v>
      </c>
      <c r="L35" s="294">
        <v>26173</v>
      </c>
      <c r="M35" s="295">
        <v>11550</v>
      </c>
      <c r="N35" s="296">
        <v>126.6</v>
      </c>
    </row>
    <row r="36" spans="1:16" ht="27" customHeight="1" x14ac:dyDescent="0.15">
      <c r="A36" s="248"/>
      <c r="B36" s="244"/>
      <c r="C36" s="244"/>
      <c r="D36" s="244"/>
      <c r="E36" s="244"/>
      <c r="F36" s="244"/>
      <c r="G36" s="1160" t="s">
        <v>500</v>
      </c>
      <c r="H36" s="1161"/>
      <c r="I36" s="1161"/>
      <c r="J36" s="1162"/>
      <c r="K36" s="294">
        <v>310126</v>
      </c>
      <c r="L36" s="294">
        <v>1616</v>
      </c>
      <c r="M36" s="295">
        <v>437</v>
      </c>
      <c r="N36" s="296">
        <v>269.8</v>
      </c>
    </row>
    <row r="37" spans="1:16" ht="13.5" customHeight="1" x14ac:dyDescent="0.15">
      <c r="A37" s="248"/>
      <c r="B37" s="244"/>
      <c r="C37" s="244"/>
      <c r="D37" s="244"/>
      <c r="E37" s="244"/>
      <c r="F37" s="244"/>
      <c r="G37" s="1160" t="s">
        <v>501</v>
      </c>
      <c r="H37" s="1161"/>
      <c r="I37" s="1161"/>
      <c r="J37" s="1162"/>
      <c r="K37" s="294">
        <v>110442</v>
      </c>
      <c r="L37" s="294">
        <v>575</v>
      </c>
      <c r="M37" s="295">
        <v>1068</v>
      </c>
      <c r="N37" s="296">
        <v>-46.2</v>
      </c>
    </row>
    <row r="38" spans="1:16" ht="27" customHeight="1" x14ac:dyDescent="0.15">
      <c r="A38" s="248"/>
      <c r="B38" s="244"/>
      <c r="C38" s="244"/>
      <c r="D38" s="244"/>
      <c r="E38" s="244"/>
      <c r="F38" s="244"/>
      <c r="G38" s="1163" t="s">
        <v>502</v>
      </c>
      <c r="H38" s="1164"/>
      <c r="I38" s="1164"/>
      <c r="J38" s="1165"/>
      <c r="K38" s="297">
        <v>85</v>
      </c>
      <c r="L38" s="297">
        <v>0</v>
      </c>
      <c r="M38" s="298">
        <v>2</v>
      </c>
      <c r="N38" s="299">
        <v>-100</v>
      </c>
      <c r="O38" s="293"/>
    </row>
    <row r="39" spans="1:16" x14ac:dyDescent="0.15">
      <c r="A39" s="248"/>
      <c r="B39" s="244"/>
      <c r="C39" s="244"/>
      <c r="D39" s="244"/>
      <c r="E39" s="244"/>
      <c r="F39" s="244"/>
      <c r="G39" s="1163" t="s">
        <v>503</v>
      </c>
      <c r="H39" s="1164"/>
      <c r="I39" s="1164"/>
      <c r="J39" s="1165"/>
      <c r="K39" s="300">
        <v>-963795</v>
      </c>
      <c r="L39" s="300">
        <v>-5021</v>
      </c>
      <c r="M39" s="301">
        <v>-8067</v>
      </c>
      <c r="N39" s="302">
        <v>-37.799999999999997</v>
      </c>
      <c r="O39" s="293"/>
    </row>
    <row r="40" spans="1:16" ht="27" customHeight="1" x14ac:dyDescent="0.15">
      <c r="A40" s="248"/>
      <c r="B40" s="244"/>
      <c r="C40" s="244"/>
      <c r="D40" s="244"/>
      <c r="E40" s="244"/>
      <c r="F40" s="244"/>
      <c r="G40" s="1160" t="s">
        <v>504</v>
      </c>
      <c r="H40" s="1161"/>
      <c r="I40" s="1161"/>
      <c r="J40" s="1162"/>
      <c r="K40" s="300">
        <v>-10235402</v>
      </c>
      <c r="L40" s="300">
        <v>-53318</v>
      </c>
      <c r="M40" s="301">
        <v>-28419</v>
      </c>
      <c r="N40" s="302">
        <v>87.6</v>
      </c>
      <c r="O40" s="293"/>
    </row>
    <row r="41" spans="1:16" x14ac:dyDescent="0.15">
      <c r="A41" s="248"/>
      <c r="B41" s="244"/>
      <c r="C41" s="244"/>
      <c r="D41" s="244"/>
      <c r="E41" s="244"/>
      <c r="F41" s="244"/>
      <c r="G41" s="1166" t="s">
        <v>276</v>
      </c>
      <c r="H41" s="1167"/>
      <c r="I41" s="1167"/>
      <c r="J41" s="1168"/>
      <c r="K41" s="294">
        <v>4835583</v>
      </c>
      <c r="L41" s="300">
        <v>25189</v>
      </c>
      <c r="M41" s="301">
        <v>9899</v>
      </c>
      <c r="N41" s="302">
        <v>154.5</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55" t="s">
        <v>473</v>
      </c>
      <c r="J49" s="1157" t="s">
        <v>508</v>
      </c>
      <c r="K49" s="1158"/>
      <c r="L49" s="1158"/>
      <c r="M49" s="1158"/>
      <c r="N49" s="1159"/>
    </row>
    <row r="50" spans="1:14" x14ac:dyDescent="0.15">
      <c r="A50" s="248"/>
      <c r="B50" s="244"/>
      <c r="C50" s="244"/>
      <c r="D50" s="244"/>
      <c r="E50" s="244"/>
      <c r="F50" s="244"/>
      <c r="G50" s="312"/>
      <c r="H50" s="313"/>
      <c r="I50" s="1156"/>
      <c r="J50" s="314" t="s">
        <v>509</v>
      </c>
      <c r="K50" s="315" t="s">
        <v>510</v>
      </c>
      <c r="L50" s="316" t="s">
        <v>511</v>
      </c>
      <c r="M50" s="317" t="s">
        <v>512</v>
      </c>
      <c r="N50" s="318" t="s">
        <v>513</v>
      </c>
    </row>
    <row r="51" spans="1:14" x14ac:dyDescent="0.15">
      <c r="A51" s="248"/>
      <c r="B51" s="244"/>
      <c r="C51" s="244"/>
      <c r="D51" s="244"/>
      <c r="E51" s="244"/>
      <c r="F51" s="244"/>
      <c r="G51" s="310" t="s">
        <v>514</v>
      </c>
      <c r="H51" s="311"/>
      <c r="I51" s="319">
        <v>8777452</v>
      </c>
      <c r="J51" s="320">
        <v>45192</v>
      </c>
      <c r="K51" s="321">
        <v>-16.2</v>
      </c>
      <c r="L51" s="322">
        <v>36765</v>
      </c>
      <c r="M51" s="323">
        <v>-11.9</v>
      </c>
      <c r="N51" s="324">
        <v>-4.3</v>
      </c>
    </row>
    <row r="52" spans="1:14" x14ac:dyDescent="0.15">
      <c r="A52" s="248"/>
      <c r="B52" s="244"/>
      <c r="C52" s="244"/>
      <c r="D52" s="244"/>
      <c r="E52" s="244"/>
      <c r="F52" s="244"/>
      <c r="G52" s="325"/>
      <c r="H52" s="326" t="s">
        <v>515</v>
      </c>
      <c r="I52" s="327">
        <v>3680742</v>
      </c>
      <c r="J52" s="328">
        <v>18951</v>
      </c>
      <c r="K52" s="329">
        <v>-38.799999999999997</v>
      </c>
      <c r="L52" s="330">
        <v>20975</v>
      </c>
      <c r="M52" s="331">
        <v>-14.8</v>
      </c>
      <c r="N52" s="332">
        <v>-24</v>
      </c>
    </row>
    <row r="53" spans="1:14" x14ac:dyDescent="0.15">
      <c r="A53" s="248"/>
      <c r="B53" s="244"/>
      <c r="C53" s="244"/>
      <c r="D53" s="244"/>
      <c r="E53" s="244"/>
      <c r="F53" s="244"/>
      <c r="G53" s="310" t="s">
        <v>516</v>
      </c>
      <c r="H53" s="311"/>
      <c r="I53" s="319">
        <v>9779987</v>
      </c>
      <c r="J53" s="320">
        <v>50407</v>
      </c>
      <c r="K53" s="321">
        <v>11.5</v>
      </c>
      <c r="L53" s="322">
        <v>39052</v>
      </c>
      <c r="M53" s="323">
        <v>6.2</v>
      </c>
      <c r="N53" s="324">
        <v>5.3</v>
      </c>
    </row>
    <row r="54" spans="1:14" x14ac:dyDescent="0.15">
      <c r="A54" s="248"/>
      <c r="B54" s="244"/>
      <c r="C54" s="244"/>
      <c r="D54" s="244"/>
      <c r="E54" s="244"/>
      <c r="F54" s="244"/>
      <c r="G54" s="325"/>
      <c r="H54" s="326" t="s">
        <v>515</v>
      </c>
      <c r="I54" s="327">
        <v>5717328</v>
      </c>
      <c r="J54" s="328">
        <v>29468</v>
      </c>
      <c r="K54" s="329">
        <v>55.5</v>
      </c>
      <c r="L54" s="330">
        <v>21186</v>
      </c>
      <c r="M54" s="331">
        <v>1</v>
      </c>
      <c r="N54" s="332">
        <v>54.5</v>
      </c>
    </row>
    <row r="55" spans="1:14" x14ac:dyDescent="0.15">
      <c r="A55" s="248"/>
      <c r="B55" s="244"/>
      <c r="C55" s="244"/>
      <c r="D55" s="244"/>
      <c r="E55" s="244"/>
      <c r="F55" s="244"/>
      <c r="G55" s="310" t="s">
        <v>517</v>
      </c>
      <c r="H55" s="311"/>
      <c r="I55" s="319">
        <v>10888343</v>
      </c>
      <c r="J55" s="320">
        <v>56152</v>
      </c>
      <c r="K55" s="321">
        <v>11.4</v>
      </c>
      <c r="L55" s="322">
        <v>41235</v>
      </c>
      <c r="M55" s="323">
        <v>5.6</v>
      </c>
      <c r="N55" s="324">
        <v>5.8</v>
      </c>
    </row>
    <row r="56" spans="1:14" x14ac:dyDescent="0.15">
      <c r="A56" s="248"/>
      <c r="B56" s="244"/>
      <c r="C56" s="244"/>
      <c r="D56" s="244"/>
      <c r="E56" s="244"/>
      <c r="F56" s="244"/>
      <c r="G56" s="325"/>
      <c r="H56" s="326" t="s">
        <v>515</v>
      </c>
      <c r="I56" s="327">
        <v>5577640</v>
      </c>
      <c r="J56" s="328">
        <v>28764</v>
      </c>
      <c r="K56" s="329">
        <v>-2.4</v>
      </c>
      <c r="L56" s="330">
        <v>22086</v>
      </c>
      <c r="M56" s="331">
        <v>4.2</v>
      </c>
      <c r="N56" s="332">
        <v>-6.6</v>
      </c>
    </row>
    <row r="57" spans="1:14" x14ac:dyDescent="0.15">
      <c r="A57" s="248"/>
      <c r="B57" s="244"/>
      <c r="C57" s="244"/>
      <c r="D57" s="244"/>
      <c r="E57" s="244"/>
      <c r="F57" s="244"/>
      <c r="G57" s="310" t="s">
        <v>518</v>
      </c>
      <c r="H57" s="311"/>
      <c r="I57" s="319">
        <v>7163519</v>
      </c>
      <c r="J57" s="320">
        <v>37104</v>
      </c>
      <c r="K57" s="321">
        <v>-33.9</v>
      </c>
      <c r="L57" s="322">
        <v>41862</v>
      </c>
      <c r="M57" s="323">
        <v>1.5</v>
      </c>
      <c r="N57" s="324">
        <v>-35.4</v>
      </c>
    </row>
    <row r="58" spans="1:14" x14ac:dyDescent="0.15">
      <c r="A58" s="248"/>
      <c r="B58" s="244"/>
      <c r="C58" s="244"/>
      <c r="D58" s="244"/>
      <c r="E58" s="244"/>
      <c r="F58" s="244"/>
      <c r="G58" s="325"/>
      <c r="H58" s="326" t="s">
        <v>515</v>
      </c>
      <c r="I58" s="327">
        <v>2969970</v>
      </c>
      <c r="J58" s="328">
        <v>15383</v>
      </c>
      <c r="K58" s="329">
        <v>-46.5</v>
      </c>
      <c r="L58" s="330">
        <v>23710</v>
      </c>
      <c r="M58" s="331">
        <v>7.4</v>
      </c>
      <c r="N58" s="332">
        <v>-53.9</v>
      </c>
    </row>
    <row r="59" spans="1:14" x14ac:dyDescent="0.15">
      <c r="A59" s="248"/>
      <c r="B59" s="244"/>
      <c r="C59" s="244"/>
      <c r="D59" s="244"/>
      <c r="E59" s="244"/>
      <c r="F59" s="244"/>
      <c r="G59" s="310" t="s">
        <v>519</v>
      </c>
      <c r="H59" s="311"/>
      <c r="I59" s="319">
        <v>7907030</v>
      </c>
      <c r="J59" s="320">
        <v>41189</v>
      </c>
      <c r="K59" s="321">
        <v>11</v>
      </c>
      <c r="L59" s="322">
        <v>43554</v>
      </c>
      <c r="M59" s="323">
        <v>4</v>
      </c>
      <c r="N59" s="324">
        <v>7</v>
      </c>
    </row>
    <row r="60" spans="1:14" x14ac:dyDescent="0.15">
      <c r="A60" s="248"/>
      <c r="B60" s="244"/>
      <c r="C60" s="244"/>
      <c r="D60" s="244"/>
      <c r="E60" s="244"/>
      <c r="F60" s="244"/>
      <c r="G60" s="325"/>
      <c r="H60" s="326" t="s">
        <v>515</v>
      </c>
      <c r="I60" s="333">
        <v>3650869</v>
      </c>
      <c r="J60" s="328">
        <v>19018</v>
      </c>
      <c r="K60" s="329">
        <v>23.6</v>
      </c>
      <c r="L60" s="330">
        <v>24811</v>
      </c>
      <c r="M60" s="331">
        <v>4.5999999999999996</v>
      </c>
      <c r="N60" s="332">
        <v>19</v>
      </c>
    </row>
    <row r="61" spans="1:14" x14ac:dyDescent="0.15">
      <c r="A61" s="248"/>
      <c r="B61" s="244"/>
      <c r="C61" s="244"/>
      <c r="D61" s="244"/>
      <c r="E61" s="244"/>
      <c r="F61" s="244"/>
      <c r="G61" s="310" t="s">
        <v>520</v>
      </c>
      <c r="H61" s="334"/>
      <c r="I61" s="335">
        <v>8903266</v>
      </c>
      <c r="J61" s="336">
        <v>46009</v>
      </c>
      <c r="K61" s="337">
        <v>-3.2</v>
      </c>
      <c r="L61" s="338">
        <v>40494</v>
      </c>
      <c r="M61" s="339">
        <v>1.1000000000000001</v>
      </c>
      <c r="N61" s="324">
        <v>-4.3</v>
      </c>
    </row>
    <row r="62" spans="1:14" x14ac:dyDescent="0.15">
      <c r="A62" s="248"/>
      <c r="B62" s="244"/>
      <c r="C62" s="244"/>
      <c r="D62" s="244"/>
      <c r="E62" s="244"/>
      <c r="F62" s="244"/>
      <c r="G62" s="325"/>
      <c r="H62" s="326" t="s">
        <v>515</v>
      </c>
      <c r="I62" s="327">
        <v>4319310</v>
      </c>
      <c r="J62" s="328">
        <v>22317</v>
      </c>
      <c r="K62" s="329">
        <v>-1.7</v>
      </c>
      <c r="L62" s="330">
        <v>22554</v>
      </c>
      <c r="M62" s="331">
        <v>0.5</v>
      </c>
      <c r="N62" s="332">
        <v>-2.2000000000000002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9" t="s">
        <v>3</v>
      </c>
      <c r="D47" s="1169"/>
      <c r="E47" s="1170"/>
      <c r="F47" s="11">
        <v>2.67</v>
      </c>
      <c r="G47" s="12">
        <v>3.05</v>
      </c>
      <c r="H47" s="12">
        <v>3.39</v>
      </c>
      <c r="I47" s="12">
        <v>3.83</v>
      </c>
      <c r="J47" s="13">
        <v>6.35</v>
      </c>
    </row>
    <row r="48" spans="2:10" ht="57.75" customHeight="1" x14ac:dyDescent="0.15">
      <c r="B48" s="14"/>
      <c r="C48" s="1171" t="s">
        <v>4</v>
      </c>
      <c r="D48" s="1171"/>
      <c r="E48" s="1172"/>
      <c r="F48" s="15">
        <v>3.78</v>
      </c>
      <c r="G48" s="16">
        <v>3.08</v>
      </c>
      <c r="H48" s="16">
        <v>3.75</v>
      </c>
      <c r="I48" s="16">
        <v>2.99</v>
      </c>
      <c r="J48" s="17">
        <v>3.33</v>
      </c>
    </row>
    <row r="49" spans="2:10" ht="57.75" customHeight="1" thickBot="1" x14ac:dyDescent="0.2">
      <c r="B49" s="18"/>
      <c r="C49" s="1173" t="s">
        <v>5</v>
      </c>
      <c r="D49" s="1173"/>
      <c r="E49" s="1174"/>
      <c r="F49" s="19">
        <v>2.33</v>
      </c>
      <c r="G49" s="20">
        <v>0.93</v>
      </c>
      <c r="H49" s="20">
        <v>1.75</v>
      </c>
      <c r="I49" s="20">
        <v>1.17</v>
      </c>
      <c r="J49" s="21">
        <v>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鳥取県庁</cp:lastModifiedBy>
  <cp:lastPrinted>2017-03-08T07:03:40Z</cp:lastPrinted>
  <dcterms:created xsi:type="dcterms:W3CDTF">2017-02-15T21:15:12Z</dcterms:created>
  <dcterms:modified xsi:type="dcterms:W3CDTF">2017-05-16T09:13:30Z</dcterms:modified>
</cp:coreProperties>
</file>