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2292\Desktop\"/>
    </mc:Choice>
  </mc:AlternateContent>
  <bookViews>
    <workbookView xWindow="0" yWindow="0" windowWidth="18600" windowHeight="7350" tabRatio="8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AM38"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C39" i="9" l="1"/>
  <c r="U34" i="9"/>
  <c r="U35" i="9" s="1"/>
  <c r="U36" i="9" s="1"/>
  <c r="U37" i="9" s="1"/>
  <c r="U38" i="9" s="1"/>
  <c r="AM34" i="9" l="1"/>
  <c r="AM35" i="9" s="1"/>
  <c r="AM36" i="9" s="1"/>
  <c r="AM37" i="9" s="1"/>
  <c r="BE34" i="9" l="1"/>
  <c r="BE35" i="9" s="1"/>
  <c r="BE36" i="9" s="1"/>
  <c r="BE37" i="9" s="1"/>
  <c r="BE38" i="9" s="1"/>
  <c r="BW34" i="9"/>
  <c r="BW35" i="9" s="1"/>
  <c r="BW36" i="9" s="1"/>
  <c r="BW37" i="9" s="1"/>
  <c r="BW38"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<sst xmlns="http://schemas.openxmlformats.org/spreadsheetml/2006/main" count="1100" uniqueCount="592">
  <si>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</si>
  <si>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</si>
  <si>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</si>
  <si>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</si>
  <si>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</si>
  <si>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</si>
  <si>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</si>
  <si>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</si>
  <si>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</si>
  <si>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</si>
  <si>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</si>
  <si>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</si>
  <si>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</si>
  <si>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</si>
  <si>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</si>
  <si>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</si>
  <si>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</si>
  <si>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</si>
  <si>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</si>
  <si>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</si>
  <si>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</si>
  <si>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</si>
  <si>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</si>
  <si>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</si>
  <si>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</si>
  <si>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</si>
  <si>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</si>
  <si>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</si>
  <si>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</si>
  <si>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</si>
  <si>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</si>
  <si>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</si>
  <si>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</si>
  <si>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</si>
  <si>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</si>
  <si>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</si>
  <si>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</si>
  <si>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</si>
  <si>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</si>
  <si>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</si>
  <si>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</si>
  <si>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</si>
  <si>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</si>
  <si>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</si>
  <si>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</si>
  <si>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</si>
  <si>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</si>
  <si>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</si>
  <si>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</si>
  <si>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</si>
  <si>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</si>
  <si>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</si>
  <si>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</si>
  <si>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</si>
  <si>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</si>
  <si>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</si>
  <si>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</si>
  <si>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</si>
  <si>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</si>
  <si>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</si>
  <si>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</si>
  <si>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</si>
  <si>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</si>
  <si>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</si>
  <si>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</si>
  <si>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</si>
  <si>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</si>
  <si>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</si>
  <si>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</si>
  <si>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</si>
  <si>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</si>
  <si>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</si>
  <si>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</si>
  <si>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</si>
  <si>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</si>
  <si>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</si>
  <si>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</si>
  <si>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</si>
  <si>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</si>
  <si>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</si>
  <si>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</si>
  <si>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</si>
  <si>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</si>
  <si>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</si>
  <si>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</si>
  <si>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</si>
  <si>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</si>
  <si>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</si>
  <si>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</si>
  <si>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</si>
  <si>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</si>
  <si>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</si>
  <si>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</si>
  <si>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</si>
  <si>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</si>
  <si>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</si>
  <si>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</si>
  <si>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</si>
  <si>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</si>
  <si>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</si>
  <si>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</si>
  <si>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</si>
  <si>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</si>
  <si>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</si>
  <si>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</si>
  <si>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</si>
  <si>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</si>
  <si>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</si>
  <si>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</si>
  <si>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</si>
  <si>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</si>
  <si>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</si>
  <si>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</si>
  <si>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</si>
  <si>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</si>
  <si>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</si>
  <si>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</si>
  <si>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</si>
  <si>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</si>
  <si>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</si>
  <si>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</si>
  <si>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</si>
  <si>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</si>
  <si>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</si>
  <si>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</si>
  <si>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</si>
  <si>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</si>
  <si>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</si>
  <si>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</si>
  <si>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</si>
  <si>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</si>
  <si>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</si>
  <si>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</si>
  <si>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</si>
  <si>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</si>
  <si>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</si>
  <si>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</si>
  <si>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</si>
  <si>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</si>
  <si>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</si>
  <si>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</si>
  <si>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</si>
  <si>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</si>
  <si>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</si>
  <si>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</si>
  <si>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</si>
  <si>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</si>
  <si>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</si>
  <si>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</si>
  <si>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</si>
  <si>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</si>
  <si>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</si>
  <si>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</si>
  <si>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</si>
  <si>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</si>
  <si>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</si>
  <si>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</si>
  <si>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</si>
  <si>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</si>
  <si>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</si>
  <si>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</si>
  <si>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</si>
  <si>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</si>
  <si>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</si>
  <si>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</si>
  <si>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</si>
  <si>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</si>
  <si>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</si>
  <si>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</si>
  <si>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</si>
  <si>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</si>
  <si>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</si>
  <si>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</si>
  <si>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</si>
  <si>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</si>
  <si>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</si>
  <si>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</si>
  <si>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</si>
  <si>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</si>
  <si>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</si>
  <si>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</si>
  <si>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</si>
  <si>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</si>
  <si>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</si>
  <si>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</si>
  <si>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</si>
  <si>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</si>
  <si>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</si>
  <si>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</si>
  <si>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</si>
  <si>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</si>
  <si>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</si>
  <si>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</si>
  <si>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</si>
  <si>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</si>
  <si>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</si>
  <si>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鳥取県鳥取市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</si>
  <si>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</si>
  <si>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</si>
  <si>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</si>
  <si>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</si>
  <si>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</si>
  <si>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</si>
  <si>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</si>
  <si>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</si>
  <si>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</si>
  <si>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</si>
  <si>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</si>
  <si>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</si>
  <si>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</si>
  <si>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</si>
  <si>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</si>
  <si>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</si>
  <si>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</si>
  <si>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</si>
  <si>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</si>
  <si>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</si>
  <si>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</si>
  <si>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</si>
  <si>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</si>
  <si>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</si>
  <si>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</si>
  <si>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</si>
  <si>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</si>
  <si>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</si>
  <si>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</si>
  <si>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</si>
  <si>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</si>
  <si>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</si>
  <si>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</si>
  <si>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</si>
  <si>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</si>
  <si>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</si>
  <si>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</si>
  <si>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</si>
  <si>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</si>
  <si>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</si>
  <si>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</si>
  <si>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</si>
  <si>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</si>
  <si>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</si>
  <si>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</si>
  <si>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</si>
  <si>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</si>
  <si>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</si>
  <si>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</si>
  <si>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</si>
  <si>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</si>
  <si>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</si>
  <si>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</si>
  <si>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</si>
  <si>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</si>
  <si>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</si>
  <si>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</si>
  <si>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</si>
  <si>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</si>
  <si>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</si>
  <si>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</si>
  <si>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</si>
  <si>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</si>
  <si>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</si>
  <si>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</si>
  <si>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</si>
  <si>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</si>
  <si>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</si>
  <si>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</si>
  <si>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</si>
  <si>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</si>
  <si>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</si>
  <si>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</si>
  <si>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</si>
  <si>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</si>
  <si>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</si>
  <si>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</si>
  <si>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</si>
  <si>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</si>
  <si>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</si>
  <si>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</si>
  <si>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</si>
  <si>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</si>
  <si>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</si>
  <si>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</si>
  <si>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</si>
  <si>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</si>
  <si>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</si>
  <si>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</si>
  <si>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</si>
  <si>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</si>
  <si>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</si>
  <si>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</si>
  <si>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</si>
  <si>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</si>
  <si>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</si>
  <si>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</si>
  <si>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</si>
  <si>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</si>
  <si>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</si>
  <si>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</si>
  <si>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</si>
  <si>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</si>
  <si>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</si>
  <si>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</si>
  <si>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</si>
  <si>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</si>
  <si>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</si>
  <si>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</si>
  <si>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</si>
  <si>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</si>
  <si>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</si>
  <si>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</si>
  <si>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</si>
  <si>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</si>
  <si>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</si>
  <si>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</si>
  <si>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</si>
  <si>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</si>
  <si>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</si>
  <si>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</si>
  <si>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</si>
  <si>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</si>
  <si>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</si>
  <si>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</si>
  <si>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</si>
  <si>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</si>
  <si>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</si>
  <si>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</si>
  <si>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</si>
  <si>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</si>
  <si>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</si>
  <si>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</si>
  <si>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</si>
  <si>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</si>
  <si>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</si>
  <si>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</si>
  <si>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</si>
  <si>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</si>
  <si>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</si>
  <si>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</si>
  <si>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</si>
  <si>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</si>
  <si>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</si>
  <si>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</si>
  <si>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</si>
  <si>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</si>
  <si>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</si>
  <si>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鳥取県鳥取市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</si>
  <si>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</si>
  <si>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</si>
  <si>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</si>
  <si>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</si>
  <si>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</si>
  <si>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</si>
  <si>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</si>
  <si>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</si>
  <si>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</si>
  <si>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</si>
  <si>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</si>
  <si>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</si>
  <si>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</si>
  <si>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</si>
  <si>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</si>
  <si>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</si>
  <si>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</si>
  <si>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</si>
  <si>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</si>
  <si>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</si>
  <si>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</si>
  <si>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</si>
  <si>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</si>
  <si>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</si>
  <si>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</si>
  <si>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</si>
  <si>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</si>
  <si>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</si>
  <si>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</si>
  <si>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</si>
  <si>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</si>
  <si>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</si>
  <si>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</si>
  <si>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</si>
  <si>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</si>
  <si>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</si>
  <si>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</si>
  <si>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</si>
  <si>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</si>
  <si>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</si>
  <si>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介護保険費</t>
    <phoneticPr fontId="5"/>
  </si>
  <si>
    <t>駐車場事業費</t>
    <phoneticPr fontId="5"/>
  </si>
  <si>
    <t>後期高齢者医療費</t>
    <phoneticPr fontId="5"/>
  </si>
  <si>
    <t>水道事業</t>
    <phoneticPr fontId="5"/>
  </si>
  <si>
    <t>法適用企業</t>
    <phoneticPr fontId="5"/>
  </si>
  <si>
    <t>工業用水道事業</t>
    <phoneticPr fontId="5"/>
  </si>
  <si>
    <t>病院事業</t>
    <phoneticPr fontId="5"/>
  </si>
  <si>
    <t>下水道等事業</t>
    <phoneticPr fontId="5"/>
  </si>
  <si>
    <t>簡易水道事業費</t>
    <phoneticPr fontId="5"/>
  </si>
  <si>
    <t>法非適用企業</t>
    <phoneticPr fontId="5"/>
  </si>
  <si>
    <t>電気事業費</t>
    <phoneticPr fontId="5"/>
  </si>
  <si>
    <t>公設地方卸売市場事業費</t>
    <phoneticPr fontId="5"/>
  </si>
  <si>
    <t>観光施設運営事業費</t>
    <phoneticPr fontId="5"/>
  </si>
  <si>
    <t>温泉事業費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</si>
  <si>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</si>
  <si>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</si>
  <si>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</si>
  <si>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</si>
  <si>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</si>
  <si>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</si>
  <si>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</si>
  <si>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</si>
  <si>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</si>
  <si>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</si>
  <si>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</si>
  <si>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</si>
  <si>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</si>
  <si>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</si>
  <si>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</si>
  <si>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</si>
  <si>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</si>
  <si>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</si>
  <si>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</si>
  <si>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</si>
  <si>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</si>
  <si>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</si>
  <si>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</si>
  <si>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</si>
  <si>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</si>
  <si>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</si>
  <si>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</si>
  <si>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</si>
  <si>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</si>
  <si>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</si>
  <si>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</si>
  <si>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</si>
  <si>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</si>
  <si>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</si>
  <si>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</si>
  <si>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</si>
  <si>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</si>
  <si>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</si>
  <si>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</si>
  <si>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</si>
  <si>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</si>
  <si>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</si>
  <si>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</si>
  <si>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</si>
  <si>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</si>
  <si>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</si>
  <si>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</si>
  <si>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</si>
  <si>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</si>
  <si>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</si>
  <si>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</si>
  <si>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</si>
  <si>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</si>
  <si>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</si>
  <si>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</si>
  <si>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</si>
  <si>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</si>
  <si>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</si>
  <si>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</si>
  <si>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</si>
  <si>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</si>
  <si>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</si>
  <si>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</si>
  <si>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</si>
  <si>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</si>
  <si>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</si>
  <si>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</si>
  <si>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</si>
  <si>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</si>
  <si>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</si>
  <si>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</si>
  <si>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</si>
  <si>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</si>
  <si>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</si>
  <si>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</si>
  <si>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</si>
  <si>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</si>
  <si>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</si>
  <si>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</si>
  <si>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</si>
  <si>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</si>
  <si>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</si>
  <si>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</si>
  <si>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</si>
  <si>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</si>
  <si>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</si>
  <si>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</si>
  <si>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</si>
  <si>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</si>
  <si>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</si>
  <si>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</si>
  <si>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</si>
  <si>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</si>
  <si>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</si>
  <si>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</si>
  <si>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</si>
  <si>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</si>
  <si>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</si>
  <si>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</si>
  <si>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</si>
  <si>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</si>
  <si>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</si>
  <si>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</si>
  <si>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</si>
  <si>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</si>
  <si>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</si>
  <si>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</si>
  <si>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</si>
  <si>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</si>
  <si>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</si>
  <si>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</si>
  <si>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</si>
  <si>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</si>
  <si>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</si>
  <si>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</si>
  <si>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</si>
  <si>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</si>
  <si>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</si>
  <si>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</si>
  <si>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</si>
  <si>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</si>
  <si>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</si>
  <si>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</si>
  <si>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</si>
  <si>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</si>
  <si>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</si>
  <si>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</si>
  <si>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</si>
  <si>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</si>
  <si>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</si>
  <si>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</si>
  <si>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</si>
  <si>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</si>
  <si>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</si>
  <si>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</si>
  <si>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</si>
  <si>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</si>
  <si>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0.68</t>
  </si>
  <si>
    <t>病院事業</t>
  </si>
  <si>
    <t>下水道等事業</t>
  </si>
  <si>
    <t>水道事業</t>
  </si>
  <si>
    <t>一般会計</t>
  </si>
  <si>
    <t>介護保険費</t>
  </si>
  <si>
    <t>国民健康保険費</t>
  </si>
  <si>
    <t>簡易水道事業費</t>
  </si>
  <si>
    <t>土地区画整理費</t>
  </si>
  <si>
    <t>その他会計（赤字）</t>
  </si>
  <si>
    <t>その他会計（黒字）</t>
  </si>
  <si>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</si>
  <si>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鳥取県東部広域行政管理組合（因幡ふるさと振興事業費特別会計）</t>
    <rPh sb="14" eb="16">
      <t>イナバ</t>
    </rPh>
    <rPh sb="20" eb="22">
      <t>シンコウ</t>
    </rPh>
    <rPh sb="22" eb="24">
      <t>ジギョウ</t>
    </rPh>
    <rPh sb="24" eb="25">
      <t>ヒ</t>
    </rPh>
    <rPh sb="25" eb="27">
      <t>トクベツ</t>
    </rPh>
    <rPh sb="27" eb="29">
      <t>カイケイ</t>
    </rPh>
    <phoneticPr fontId="2"/>
  </si>
  <si>
    <t>八頭環境施設組合</t>
    <rPh sb="0" eb="2">
      <t>ヤズ</t>
    </rPh>
    <rPh sb="2" eb="4">
      <t>カンキョウ</t>
    </rPh>
    <rPh sb="4" eb="6">
      <t>シセツ</t>
    </rPh>
    <rPh sb="6" eb="8">
      <t>クミアイ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</si>
  <si>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</si>
  <si>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</si>
  <si>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（財）鳥取開発公社</t>
    <rPh sb="1" eb="2">
      <t>ザイ</t>
    </rPh>
    <phoneticPr fontId="30"/>
  </si>
  <si>
    <t>（財）鳥取市公園・スポーツ施設協会</t>
  </si>
  <si>
    <t>（財）鳥取市中小企業勤労者福祉サービスセンター</t>
  </si>
  <si>
    <t>（財）鳥取市環境事業公社</t>
  </si>
  <si>
    <t>（財）鳥取県東部環境管理公社</t>
  </si>
  <si>
    <t>（財）鳥取市教育福祉振興会</t>
  </si>
  <si>
    <t>（財）鳥取市学校給食会</t>
  </si>
  <si>
    <t>（財）鳥取市文化財団</t>
  </si>
  <si>
    <t>（財）鳥取童謡・おもちゃ館</t>
  </si>
  <si>
    <t>（財）鳥取市人権情報センター</t>
  </si>
  <si>
    <t>（株）鳥取鮮魚卸売市場</t>
  </si>
  <si>
    <t>（株）鳥取テレトピア</t>
  </si>
  <si>
    <t>○</t>
    <phoneticPr fontId="30"/>
  </si>
  <si>
    <t>鳥取市土地開発公社</t>
  </si>
  <si>
    <t>（財）用瀬町ふるさと振興事業団</t>
  </si>
  <si>
    <t>（有）グリーンもちがせ</t>
    <rPh sb="1" eb="2">
      <t>ユウ</t>
    </rPh>
    <phoneticPr fontId="30"/>
  </si>
  <si>
    <t>（株）さじ弐拾壱</t>
    <rPh sb="1" eb="2">
      <t>カブ</t>
    </rPh>
    <phoneticPr fontId="30"/>
  </si>
  <si>
    <t>（有）かみんぐさじ</t>
    <rPh sb="1" eb="2">
      <t>ユウ</t>
    </rPh>
    <phoneticPr fontId="30"/>
  </si>
  <si>
    <t>（財）鳥取市農業公社</t>
  </si>
  <si>
    <t>（株）ふるさと鹿野</t>
  </si>
  <si>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</si>
  <si>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</si>
  <si>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</si>
  <si>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</si>
  <si>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</si>
  <si>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</si>
  <si>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</si>
  <si>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</si>
  <si>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</si>
  <si>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</si>
  <si>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</si>
  <si>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</si>
  <si>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</si>
  <si>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</si>
  <si>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</si>
  <si>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</si>
  <si>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</si>
  <si>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将来負担比率は類似団体と比較して高くなっているものの、有形固定資産減価償却率は類似団体と比較して低くなっている。
主な要因としては、公共施設の新築及び老朽化施設の解体、道路インフラの長寿命化事業等の積極的な実施によって、標準財政規模に占める起債残高が類似団体に比べて高まっている一方で、施設の老朽化対策の成果が有形固定資産減価償却率の低水準化という形で表れているものと考えられる。
老朽化対応のための起債発行による将来負担と、老朽化対応の先送りによる将来負担のバランスを考慮しつつ、平成２７年度に策定した鳥取市公共施設等総合管理計画に基づき、引き続き施設の統廃合・集約化・複合化も念頭に置いたうえで、老朽化対策を計画的に進めていく必要がある。</t>
    <phoneticPr fontId="5"/>
  </si>
  <si>
    <t xml:space="preserve">将来負担比率、実質公債費比率ともに類似団体と比較して高くなっているものの両指標とも低下傾向にある。
類似団体と比較して高くなっている主な要因としては、平成１６年度の１市８町村の合併に伴う関連事業の財源として積極的な起債発行を行ったことにより、標準財政規模に占める起債残高及び公債費が類似団体に比べて高まったことが考えられる。平成２２年度に策定した第５次鳥取市行財政改革大綱に基づき新規起債発行額を抑制するとともに、計画的な繰上償還の実施や交付税措置上有利な起債の活用へのシフト等の取組により、起債残高（将来負担比率）及び公債費（実質公債費比率）ともに毎年度着実に低下させている。今後数年内は、新市庁舎整備や新可燃物処理場整備等の大型建設事業に係る一時的な起債発行の増加が見込まれるが、引き続き当該事業費の精査や不要不急事業の抑制に取り組んで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</si>
</sst>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50407</c:v>
                </c:pt>
                <c:pt idx="1">
                  <c:v>56152</c:v>
                </c:pt>
                <c:pt idx="2">
                  <c:v>37104</c:v>
                </c:pt>
                <c:pt idx="3">
                  <c:v>41189</c:v>
                </c:pt>
                <c:pt idx="4">
                  <c:v>48161</c:v>
                </c:pt>
              </c:numCache>
            </c:numRef>
          </c:val>
          <c:smooth val="0"/>
        </c:ser>
        <c:dLbls>
          <c:showLegendKey val="0"/>
          <c:showVal val="0"/>
          <c:showCatName val="0"/>
          <c:showSerName val="0"/>
          <c:showPercent val="0"/>
          <c:showBubbleSize val="0"/>
        </c:dLbls>
        <c:marker val="1"/>
        <c:smooth val="0"/>
        <c:axId val="496458736"/>
        <c:axId val="496468536"/>
      </c:lineChart>
      <c:catAx>
        <c:axId val="49645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468536"/>
        <c:crosses val="autoZero"/>
        <c:auto val="1"/>
        <c:lblAlgn val="ctr"/>
        <c:lblOffset val="100"/>
        <c:tickLblSkip val="1"/>
        <c:tickMarkSkip val="1"/>
        <c:noMultiLvlLbl val="0"/>
      </c:catAx>
      <c:valAx>
        <c:axId val="4964685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45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3.08</c:v>
                </c:pt>
                <c:pt idx="1">
                  <c:v>3.75</c:v>
                </c:pt>
                <c:pt idx="2">
                  <c:v>2.99</c:v>
                </c:pt>
                <c:pt idx="3">
                  <c:v>3.33</c:v>
                </c:pt>
                <c:pt idx="4">
                  <c:v>2.48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3.05</c:v>
                </c:pt>
                <c:pt idx="1">
                  <c:v>3.39</c:v>
                </c:pt>
                <c:pt idx="2">
                  <c:v>3.83</c:v>
                </c:pt>
                <c:pt idx="3">
                  <c:v>6.35</c:v>
                </c:pt>
                <c:pt idx="4">
                  <c:v>6.73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6460304"/>
        <c:axId val="496457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0.93</c:v>
                </c:pt>
                <c:pt idx="1">
                  <c:v>1.75</c:v>
                </c:pt>
                <c:pt idx="2">
                  <c:v>1.17</c:v>
                </c:pt>
                <c:pt idx="3">
                  <c:v>2.9</c:v>
                </c:pt>
                <c:pt idx="4">
                  <c:v>-0.68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6460304"/>
        <c:axId val="496457168"/>
      </c:lineChart>
      <c:catAx>
        <c:axId val="49646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6457168"/>
        <c:crosses val="autoZero"/>
        <c:auto val="1"/>
        <c:lblAlgn val="ctr"/>
        <c:lblOffset val="100"/>
        <c:tickLblSkip val="1"/>
        <c:tickMarkSkip val="1"/>
        <c:noMultiLvlLbl val="0"/>
      </c:catAx>
      <c:valAx>
        <c:axId val="496457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6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0.1</c:v>
                </c:pt>
                <c:pt idx="4">
                  <c:v>#N/A</c:v>
                </c:pt>
                <c:pt idx="5">
                  <c:v>0.05</c:v>
                </c:pt>
                <c:pt idx="6">
                  <c:v>#N/A</c:v>
                </c:pt>
                <c:pt idx="7">
                  <c:v>0.06</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土地区画整理費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7.0000000000000007E-2</c:v>
                </c:pt>
                <c:pt idx="4">
                  <c:v>#N/A</c:v>
                </c:pt>
                <c:pt idx="5">
                  <c:v>0.18</c:v>
                </c:pt>
                <c:pt idx="6">
                  <c:v>#N/A</c:v>
                </c:pt>
                <c:pt idx="7">
                  <c:v>0.11</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1.23</c:v>
                </c:pt>
                <c:pt idx="2">
                  <c:v>#N/A</c:v>
                </c:pt>
                <c:pt idx="3">
                  <c:v>1.05</c:v>
                </c:pt>
                <c:pt idx="4">
                  <c:v>#N/A</c:v>
                </c:pt>
                <c:pt idx="5">
                  <c:v>0.93</c:v>
                </c:pt>
                <c:pt idx="6">
                  <c:v>#N/A</c:v>
                </c:pt>
                <c:pt idx="7">
                  <c:v>0.71</c:v>
                </c:pt>
                <c:pt idx="8">
                  <c:v>#N/A</c:v>
                </c:pt>
                <c:pt idx="9">
                  <c:v>0.96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c:v>
                </c:pt>
                <c:pt idx="2">
                  <c:v>#N/A</c:v>
                </c:pt>
                <c:pt idx="3">
                  <c:v>1.2</c:v>
                </c:pt>
                <c:pt idx="4">
                  <c:v>#N/A</c:v>
                </c:pt>
                <c:pt idx="5">
                  <c:v>1.1000000000000001</c:v>
                </c:pt>
                <c:pt idx="6">
                  <c:v>#N/A</c:v>
                </c:pt>
                <c:pt idx="7">
                  <c:v>1.17</c:v>
                </c:pt>
                <c:pt idx="8">
                  <c:v>#N/A</c:v>
                </c:pt>
                <c:pt idx="9">
                  <c:v>1.66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3.04</c:v>
                </c:pt>
                <c:pt idx="2">
                  <c:v>#N/A</c:v>
                </c:pt>
                <c:pt idx="3">
                  <c:v>3.71</c:v>
                </c:pt>
                <c:pt idx="4">
                  <c:v>#N/A</c:v>
                </c:pt>
                <c:pt idx="5">
                  <c:v>2.97</c:v>
                </c:pt>
                <c:pt idx="6">
                  <c:v>#N/A</c:v>
                </c:pt>
                <c:pt idx="7">
                  <c:v>3.3</c:v>
                </c:pt>
                <c:pt idx="8">
                  <c:v>#N/A</c:v>
                </c:pt>
                <c:pt idx="9">
                  <c:v>2.46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3.2</c:v>
                </c:pt>
                <c:pt idx="2">
                  <c:v>#N/A</c:v>
                </c:pt>
                <c:pt idx="3">
                  <c:v>3.27</c:v>
                </c:pt>
                <c:pt idx="4">
                  <c:v>#N/A</c:v>
                </c:pt>
                <c:pt idx="5">
                  <c:v>3.31</c:v>
                </c:pt>
                <c:pt idx="6">
                  <c:v>#N/A</c:v>
                </c:pt>
                <c:pt idx="7">
                  <c:v>3.45</c:v>
                </c:pt>
                <c:pt idx="8">
                  <c:v>#N/A</c:v>
                </c:pt>
                <c:pt idx="9">
                  <c:v>3.21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下水道等事業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1.03</c:v>
                </c:pt>
                <c:pt idx="2">
                  <c:v>#N/A</c:v>
                </c:pt>
                <c:pt idx="3">
                  <c:v>1.48</c:v>
                </c:pt>
                <c:pt idx="4">
                  <c:v>#N/A</c:v>
                </c:pt>
                <c:pt idx="5">
                  <c:v>2</c:v>
                </c:pt>
                <c:pt idx="6">
                  <c:v>#N/A</c:v>
                </c:pt>
                <c:pt idx="7">
                  <c:v>3.04</c:v>
                </c:pt>
                <c:pt idx="8">
                  <c:v>#N/A</c:v>
                </c:pt>
                <c:pt idx="9">
                  <c:v>3.47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5.99</c:v>
                </c:pt>
                <c:pt idx="2">
                  <c:v>#N/A</c:v>
                </c:pt>
                <c:pt idx="3">
                  <c:v>6.61</c:v>
                </c:pt>
                <c:pt idx="4">
                  <c:v>#N/A</c:v>
                </c:pt>
                <c:pt idx="5">
                  <c:v>6.96</c:v>
                </c:pt>
                <c:pt idx="6">
                  <c:v>#N/A</c:v>
                </c:pt>
                <c:pt idx="7">
                  <c:v>6.68</c:v>
                </c:pt>
                <c:pt idx="8">
                  <c:v>#N/A</c:v>
                </c:pt>
                <c:pt idx="9">
                  <c:v>6.76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6464224"/>
        <c:axId val="496464616"/>
      </c:barChart>
      <c:catAx>
        <c:axId val="4964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464616"/>
        <c:crosses val="autoZero"/>
        <c:auto val="1"/>
        <c:lblAlgn val="ctr"/>
        <c:lblOffset val="100"/>
        <c:tickLblSkip val="1"/>
        <c:tickMarkSkip val="1"/>
        <c:noMultiLvlLbl val="0"/>
      </c:catAx>
      <c:valAx>
        <c:axId val="49646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64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11349</c:v>
                </c:pt>
                <c:pt idx="5">
                  <c:v>11243</c:v>
                </c:pt>
                <c:pt idx="8">
                  <c:v>11467</c:v>
                </c:pt>
                <c:pt idx="11">
                  <c:v>11200</c:v>
                </c:pt>
                <c:pt idx="14">
                  <c:v>10255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249</c:v>
                </c:pt>
                <c:pt idx="3">
                  <c:v>190</c:v>
                </c:pt>
                <c:pt idx="6">
                  <c:v>183</c:v>
                </c:pt>
                <c:pt idx="9">
                  <c:v>110</c:v>
                </c:pt>
                <c:pt idx="12">
                  <c:v>73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527</c:v>
                </c:pt>
                <c:pt idx="3">
                  <c:v>436</c:v>
                </c:pt>
                <c:pt idx="6">
                  <c:v>258</c:v>
                </c:pt>
                <c:pt idx="9">
                  <c:v>310</c:v>
                </c:pt>
                <c:pt idx="12">
                  <c:v>328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4723</c:v>
                </c:pt>
                <c:pt idx="3">
                  <c:v>4887</c:v>
                </c:pt>
                <c:pt idx="6">
                  <c:v>4439</c:v>
                </c:pt>
                <c:pt idx="9">
                  <c:v>5024</c:v>
                </c:pt>
                <c:pt idx="12">
                  <c:v>4494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11719</c:v>
                </c:pt>
                <c:pt idx="3">
                  <c:v>11429</c:v>
                </c:pt>
                <c:pt idx="6">
                  <c:v>11260</c:v>
                </c:pt>
                <c:pt idx="9">
                  <c:v>10590</c:v>
                </c:pt>
                <c:pt idx="12">
                  <c:v>10028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6457952"/>
        <c:axId val="496458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5869</c:v>
                </c:pt>
                <c:pt idx="2">
                  <c:v>#N/A</c:v>
                </c:pt>
                <c:pt idx="3">
                  <c:v>#N/A</c:v>
                </c:pt>
                <c:pt idx="4">
                  <c:v>5699</c:v>
                </c:pt>
                <c:pt idx="5">
                  <c:v>#N/A</c:v>
                </c:pt>
                <c:pt idx="6">
                  <c:v>#N/A</c:v>
                </c:pt>
                <c:pt idx="7">
                  <c:v>4673</c:v>
                </c:pt>
                <c:pt idx="8">
                  <c:v>#N/A</c:v>
                </c:pt>
                <c:pt idx="9">
                  <c:v>#N/A</c:v>
                </c:pt>
                <c:pt idx="10">
                  <c:v>4834</c:v>
                </c:pt>
                <c:pt idx="11">
                  <c:v>#N/A</c:v>
                </c:pt>
                <c:pt idx="12">
                  <c:v>#N/A</c:v>
                </c:pt>
                <c:pt idx="13">
                  <c:v>4668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6457952"/>
        <c:axId val="496458344"/>
      </c:lineChart>
      <c:catAx>
        <c:axId val="496457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458344"/>
        <c:crosses val="autoZero"/>
        <c:auto val="1"/>
        <c:lblAlgn val="ctr"/>
        <c:lblOffset val="100"/>
        <c:tickLblSkip val="1"/>
        <c:tickMarkSkip val="1"/>
        <c:noMultiLvlLbl val="0"/>
      </c:catAx>
      <c:valAx>
        <c:axId val="496458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57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112217</c:v>
                </c:pt>
                <c:pt idx="5">
                  <c:v>111720</c:v>
                </c:pt>
                <c:pt idx="8">
                  <c:v>109205</c:v>
                </c:pt>
                <c:pt idx="11">
                  <c:v>107853</c:v>
                </c:pt>
                <c:pt idx="14">
                  <c:v>107237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15784</c:v>
                </c:pt>
                <c:pt idx="5">
                  <c:v>14100</c:v>
                </c:pt>
                <c:pt idx="8">
                  <c:v>13180</c:v>
                </c:pt>
                <c:pt idx="11">
                  <c:v>14489</c:v>
                </c:pt>
                <c:pt idx="14">
                  <c:v>15205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11753</c:v>
                </c:pt>
                <c:pt idx="5">
                  <c:v>9805</c:v>
                </c:pt>
                <c:pt idx="8">
                  <c:v>11669</c:v>
                </c:pt>
                <c:pt idx="11">
                  <c:v>13594</c:v>
                </c:pt>
                <c:pt idx="14">
                  <c:v>13730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2092</c:v>
                </c:pt>
                <c:pt idx="3">
                  <c:v>866</c:v>
                </c:pt>
                <c:pt idx="6">
                  <c:v>1700</c:v>
                </c:pt>
                <c:pt idx="9">
                  <c:v>1730</c:v>
                </c:pt>
                <c:pt idx="12">
                  <c:v>2220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11681</c:v>
                </c:pt>
                <c:pt idx="3">
                  <c:v>11285</c:v>
                </c:pt>
                <c:pt idx="6">
                  <c:v>10808</c:v>
                </c:pt>
                <c:pt idx="9">
                  <c:v>10112</c:v>
                </c:pt>
                <c:pt idx="12">
                  <c:v>9995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2073</c:v>
                </c:pt>
                <c:pt idx="3">
                  <c:v>1886</c:v>
                </c:pt>
                <c:pt idx="6">
                  <c:v>1933</c:v>
                </c:pt>
                <c:pt idx="9">
                  <c:v>2024</c:v>
                </c:pt>
                <c:pt idx="12">
                  <c:v>1948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61177</c:v>
                </c:pt>
                <c:pt idx="3">
                  <c:v>61823</c:v>
                </c:pt>
                <c:pt idx="6">
                  <c:v>57594</c:v>
                </c:pt>
                <c:pt idx="9">
                  <c:v>57616</c:v>
                </c:pt>
                <c:pt idx="12">
                  <c:v>54205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1014</c:v>
                </c:pt>
                <c:pt idx="3">
                  <c:v>822</c:v>
                </c:pt>
                <c:pt idx="6">
                  <c:v>697</c:v>
                </c:pt>
                <c:pt idx="9">
                  <c:v>670</c:v>
                </c:pt>
                <c:pt idx="12">
                  <c:v>774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103917</c:v>
                </c:pt>
                <c:pt idx="3">
                  <c:v>101100</c:v>
                </c:pt>
                <c:pt idx="6">
                  <c:v>97409</c:v>
                </c:pt>
                <c:pt idx="9">
                  <c:v>96377</c:v>
                </c:pt>
                <c:pt idx="12">
                  <c:v>96779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96460696"/>
        <c:axId val="496461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42201</c:v>
                </c:pt>
                <c:pt idx="2">
                  <c:v>#N/A</c:v>
                </c:pt>
                <c:pt idx="3">
                  <c:v>#N/A</c:v>
                </c:pt>
                <c:pt idx="4">
                  <c:v>42157</c:v>
                </c:pt>
                <c:pt idx="5">
                  <c:v>#N/A</c:v>
                </c:pt>
                <c:pt idx="6">
                  <c:v>#N/A</c:v>
                </c:pt>
                <c:pt idx="7">
                  <c:v>36087</c:v>
                </c:pt>
                <c:pt idx="8">
                  <c:v>#N/A</c:v>
                </c:pt>
                <c:pt idx="9">
                  <c:v>#N/A</c:v>
                </c:pt>
                <c:pt idx="10">
                  <c:v>32592</c:v>
                </c:pt>
                <c:pt idx="11">
                  <c:v>#N/A</c:v>
                </c:pt>
                <c:pt idx="12">
                  <c:v>#N/A</c:v>
                </c:pt>
                <c:pt idx="13">
                  <c:v>29749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96460696"/>
        <c:axId val="496461872"/>
      </c:lineChart>
      <c:catAx>
        <c:axId val="496460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6461872"/>
        <c:crosses val="autoZero"/>
        <c:auto val="1"/>
        <c:lblAlgn val="ctr"/>
        <c:lblOffset val="100"/>
        <c:tickLblSkip val="1"/>
        <c:tickMarkSkip val="1"/>
        <c:noMultiLvlLbl val="0"/>
      </c:catAx>
      <c:valAx>
        <c:axId val="49646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460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{10E88433-1D8D-4592-998E-F4474FC2CB19}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{E183CBB1-DFDD-4D67-82C9-DF05A969B3AA}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{EE870389-B77A-43E0-969E-6FF8B9A3E361}</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{07CDB46C-D34E-459A-B4DC-C67EB70B7B3C}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{50D8B3F6-9F43-450C-B78D-F0E0B6514F46}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48.6</c:v>
                </c:pt>
              </c:numCache>
            </c:numRef>
          </c:xVal>
          <c:yVal>
            <c:numRef>
              <c:f>公会計指標分析・財政指標組合せ分析表!$K$51:$O$51</c:f>
              <c:numCache>
                <c:formatCode>#,##0.0;"▲ "#,##0.0</c:formatCode>
                <c:ptCount val="5"/>
                <c:pt idx="3">
                  <c:v>78.400000000000006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{F2514511-B189-4F89-B583-5227B0785EF7}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{510634B8-84C9-4B4A-96B5-B34DAE021A9F}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{2AC1F3D7-D09F-49D8-A7B9-212475B75C28}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{291C9158-038E-4223-B214-1C6CBF33C09F}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{B8B455FD-3758-4737-A975-50AE824C737E}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6471280"/>
        <c:axId val="496469320"/>
      </c:scatterChart>
      <c:valAx>
        <c:axId val="496471280"/>
        <c:scaling>
          <c:orientation val="minMax"/>
          <c:max val="54.9"/>
          <c:min val="48.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469320"/>
        <c:crosses val="autoZero"/>
        <c:crossBetween val="midCat"/>
      </c:valAx>
      <c:valAx>
        <c:axId val="496469320"/>
        <c:scaling>
          <c:orientation val="minMax"/>
          <c:max val="86"/>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471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{EF042F81-D9B8-40BC-AFEF-23F7F8D101D6}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{4B259B24-1177-4046-AE74-4DB74F40DCEF}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{8F62ED92-8D9E-4ABF-B927-6F75CFE3774D}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{093B04F1-67E9-402F-A968-54A372B8AB27}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{6B07E893-5743-4805-8770-7E6B39FAFDCB}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14.3</c:v>
                </c:pt>
                <c:pt idx="2">
                  <c:v>12.9</c:v>
                </c:pt>
                <c:pt idx="3">
                  <c:v>12.1</c:v>
                </c:pt>
                <c:pt idx="4">
                  <c:v>11.4</c:v>
                </c:pt>
              </c:numCache>
            </c:numRef>
          </c:xVal>
          <c:yVal>
            <c:numRef>
              <c:f>公会計指標分析・財政指標組合せ分析表!$K$73:$O$73</c:f>
              <c:numCache>
                <c:formatCode>#,##0.0;"▲ "#,##0.0</c:formatCode>
                <c:ptCount val="5"/>
                <c:pt idx="0">
                  <c:v>101.4</c:v>
                </c:pt>
                <c:pt idx="1">
                  <c:v>99.7</c:v>
                </c:pt>
                <c:pt idx="2">
                  <c:v>87.3</c:v>
                </c:pt>
                <c:pt idx="3">
                  <c:v>78.400000000000006</c:v>
                </c:pt>
                <c:pt idx="4">
                  <c:v>72.099999999999994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{102A689D-E7DD-4FD2-8E25-68A7CB86EE9A}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{742CDFB4-27FC-4E37-B39D-0DE4A62595DA}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{E48B8541-8231-41E7-9909-AD406C1F1282}</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{150466CF-D447-4DD9-A173-D7C94874C361}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{27E964D0-480C-4B45-B39C-DC63FC33440F}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6470496"/>
        <c:axId val="496471672"/>
      </c:scatterChart>
      <c:valAx>
        <c:axId val="496470496"/>
        <c:scaling>
          <c:orientation val="minMax"/>
          <c:max val="15.9"/>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6471672"/>
        <c:crosses val="autoZero"/>
        <c:crossBetween val="midCat"/>
      </c:valAx>
      <c:valAx>
        <c:axId val="496471672"/>
        <c:scaling>
          <c:orientation val="minMax"/>
          <c:max val="11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64704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190,960
189,702
765.31
96,883,163
95,473,561
1,250,833
50,520,040
96,778,778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72.1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長引く景気低迷により、平成２０年度以降下落・横ばいが続いていましたが、ゆっくりとした景気の回復基調により市税収入が増となり、前年度より０．０１ポイント増加しました。人口が少なく財政基盤が弱いため、類似団体内順位は最下位ではありますが、今後、身の丈に合った財政運営をめざし、歳出の削減を図りつつ、地方創生を主眼に置いた施策を峻別するとともに、将来の税収増に繋がる企業誘致はもとより、地元中小企業への支援を強化するなど、経済の好循環の実現に取り組んでいき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24342</xdr:rowOff>
    </xdr:to>
    <xdr:cxnSp macro="">
      <xdr:nvCxnSpPr>
        <xdr:cNvPr id="68" name="直線コネクタ 67"/>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1" name="テキスト ボックス 80"/>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20760</xdr:rowOff>
    </xdr:from>
    <xdr:ext cx="762000" cy="259045"/>
    <xdr:sp macro="" textlink="">
      <xdr:nvSpPr>
        <xdr:cNvPr id="88"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計画的に公債費の削減を行っているものの、合併算定替えの縮減により地方交付税が減額となったこと、清算基準に平成２７年国勢調査人口が適用されるなどの影響で地方消費税交付金が減額となったこと等により、経常一般財源が減少し、経常収支比率は前年度より２．９ポイント悪化しました。　</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今後は税財源の確保に努めるとともに、経常経費の縮減を図っていきます。</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41487</xdr:rowOff>
    </xdr:from>
    <xdr:to>
      <xdr:col>7</xdr:col>
      <xdr:colOff>152400</xdr:colOff>
      <xdr:row>68</xdr:row>
      <xdr:rowOff>29210</xdr:rowOff>
    </xdr:to>
    <xdr:cxnSp macro="">
      <xdr:nvCxnSpPr>
        <xdr:cNvPr id="126" name="直線コネクタ 125"/>
        <xdr:cNvCxnSpPr/>
      </xdr:nvCxnSpPr>
      <xdr:spPr>
        <a:xfrm flipV="1">
          <a:off x="4953000" y="1032848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7"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28" name="直線コネクタ 127"/>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127864</xdr:rowOff>
    </xdr:from>
    <xdr:ext cx="762000" cy="259045"/>
    <xdr:sp macro="" textlink="">
      <xdr:nvSpPr>
        <xdr:cNvPr id="129" name="財政構造の弾力性最大値テキスト"/>
        <xdr:cNvSpPr txBox="1"/>
      </xdr:nvSpPr>
      <xdr:spPr>
        <a:xfrm>
          <a:off x="5041900" y="1007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60</xdr:row>
      <xdr:rowOff>41487</xdr:rowOff>
    </xdr:from>
    <xdr:to>
      <xdr:col>7</xdr:col>
      <xdr:colOff>241300</xdr:colOff>
      <xdr:row>60</xdr:row>
      <xdr:rowOff>41487</xdr:rowOff>
    </xdr:to>
    <xdr:cxnSp macro="">
      <xdr:nvCxnSpPr>
        <xdr:cNvPr id="130" name="直線コネクタ 129"/>
        <xdr:cNvCxnSpPr/>
      </xdr:nvCxnSpPr>
      <xdr:spPr>
        <a:xfrm>
          <a:off x="4864100" y="1032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61</xdr:row>
      <xdr:rowOff>167640</xdr:rowOff>
    </xdr:to>
    <xdr:cxnSp macro="">
      <xdr:nvCxnSpPr>
        <xdr:cNvPr id="131" name="直線コネクタ 130"/>
        <xdr:cNvCxnSpPr/>
      </xdr:nvCxnSpPr>
      <xdr:spPr>
        <a:xfrm>
          <a:off x="4114800" y="1039283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132097</xdr:rowOff>
    </xdr:from>
    <xdr:ext cx="762000" cy="259045"/>
    <xdr:sp macro="" textlink="">
      <xdr:nvSpPr>
        <xdr:cNvPr id="132" name="財政構造の弾力性平均値テキスト"/>
        <xdr:cNvSpPr txBox="1"/>
      </xdr:nvSpPr>
      <xdr:spPr>
        <a:xfrm>
          <a:off x="5041900" y="1093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33" name="フローチャート : 判断 132"/>
        <xdr:cNvSpPr/>
      </xdr:nvSpPr>
      <xdr:spPr>
        <a:xfrm>
          <a:off x="49022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105833</xdr:rowOff>
    </xdr:from>
    <xdr:to>
      <xdr:col>6</xdr:col>
      <xdr:colOff>0</xdr:colOff>
      <xdr:row>61</xdr:row>
      <xdr:rowOff>14817</xdr:rowOff>
    </xdr:to>
    <xdr:cxnSp macro="">
      <xdr:nvCxnSpPr>
        <xdr:cNvPr id="134" name="直線コネクタ 133"/>
        <xdr:cNvCxnSpPr/>
      </xdr:nvCxnSpPr>
      <xdr:spPr>
        <a:xfrm flipV="1">
          <a:off x="3225800" y="1039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61</xdr:row>
      <xdr:rowOff>14817</xdr:rowOff>
    </xdr:to>
    <xdr:cxnSp macro="">
      <xdr:nvCxnSpPr>
        <xdr:cNvPr id="137" name="直線コネクタ 136"/>
        <xdr:cNvCxnSpPr/>
      </xdr:nvCxnSpPr>
      <xdr:spPr>
        <a:xfrm>
          <a:off x="2336800" y="102882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47413</xdr:rowOff>
    </xdr:from>
    <xdr:to>
      <xdr:col>4</xdr:col>
      <xdr:colOff>533400</xdr:colOff>
      <xdr:row>63</xdr:row>
      <xdr:rowOff>149013</xdr:rowOff>
    </xdr:to>
    <xdr:sp macro="" textlink="">
      <xdr:nvSpPr>
        <xdr:cNvPr id="138" name="フローチャート : 判断 137"/>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133790</xdr:rowOff>
    </xdr:from>
    <xdr:ext cx="762000" cy="259045"/>
    <xdr:sp macro="" textlink="">
      <xdr:nvSpPr>
        <xdr:cNvPr id="139" name="テキスト ボックス 138"/>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1270</xdr:rowOff>
    </xdr:to>
    <xdr:cxnSp macro="">
      <xdr:nvCxnSpPr>
        <xdr:cNvPr id="140" name="直線コネクタ 139"/>
        <xdr:cNvCxnSpPr/>
      </xdr:nvCxnSpPr>
      <xdr:spPr>
        <a:xfrm>
          <a:off x="1447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146473</xdr:rowOff>
    </xdr:from>
    <xdr:to>
      <xdr:col>3</xdr:col>
      <xdr:colOff>330200</xdr:colOff>
      <xdr:row>63</xdr:row>
      <xdr:rowOff>76623</xdr:rowOff>
    </xdr:to>
    <xdr:sp macro="" textlink="">
      <xdr:nvSpPr>
        <xdr:cNvPr id="141" name="フローチャート : 判断 140"/>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61400</xdr:rowOff>
    </xdr:from>
    <xdr:ext cx="762000" cy="259045"/>
    <xdr:sp macro="" textlink="">
      <xdr:nvSpPr>
        <xdr:cNvPr id="142" name="テキスト ボックス 141"/>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154517</xdr:rowOff>
    </xdr:from>
    <xdr:to>
      <xdr:col>2</xdr:col>
      <xdr:colOff>127000</xdr:colOff>
      <xdr:row>63</xdr:row>
      <xdr:rowOff>84667</xdr:rowOff>
    </xdr:to>
    <xdr:sp macro="" textlink="">
      <xdr:nvSpPr>
        <xdr:cNvPr id="143" name="フローチャート : 判断 142"/>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69444</xdr:rowOff>
    </xdr:from>
    <xdr:ext cx="762000" cy="259045"/>
    <xdr:sp macro="" textlink="">
      <xdr:nvSpPr>
        <xdr:cNvPr id="144" name="テキスト ボックス 143"/>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0" name="円/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133367</xdr:rowOff>
    </xdr:from>
    <xdr:ext cx="762000" cy="259045"/>
    <xdr:sp macro="" textlink="">
      <xdr:nvSpPr>
        <xdr:cNvPr id="151" name="財政構造の弾力性該当値テキスト"/>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2" name="円/楕円 151"/>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3" name="テキスト ボックス 152"/>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135467</xdr:rowOff>
    </xdr:from>
    <xdr:to>
      <xdr:col>4</xdr:col>
      <xdr:colOff>533400</xdr:colOff>
      <xdr:row>61</xdr:row>
      <xdr:rowOff>65617</xdr:rowOff>
    </xdr:to>
    <xdr:sp macro="" textlink="">
      <xdr:nvSpPr>
        <xdr:cNvPr id="154" name="円/楕円 153"/>
        <xdr:cNvSpPr/>
      </xdr:nvSpPr>
      <xdr:spPr>
        <a:xfrm>
          <a:off x="3175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75794</xdr:rowOff>
    </xdr:from>
    <xdr:ext cx="762000" cy="259045"/>
    <xdr:sp macro="" textlink="">
      <xdr:nvSpPr>
        <xdr:cNvPr id="155" name="テキスト ボックス 154"/>
        <xdr:cNvSpPr txBox="1"/>
      </xdr:nvSpPr>
      <xdr:spPr>
        <a:xfrm>
          <a:off x="2844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6" name="円/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8" name="円/楕円 157"/>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9" name="テキスト ボックス 158"/>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前年度より１，４５８円の増加となっており、類似団体内では高い水準で推移しています。</a:t>
          </a:r>
          <a:endParaRPr kumimoji="1" lang="en-US" altLang="ja-JP" sz="1300">
            <a:latin typeface="ＭＳ Ｐゴシック"/>
          </a:endParaRPr>
        </a:p>
        <a:p>
          <a:r>
            <a:rPr kumimoji="1" lang="ja-JP" altLang="en-US" sz="1300">
              <a:latin typeface="ＭＳ Ｐゴシック"/>
            </a:rPr>
            <a:t>人件費は、職員数の適正化により着実に縮減を実現していますが、電算管理や施設管理に要する経費の増大により物件費が増加していることに加え、人口が減少しているため、人口一人当たりの決算額は増加傾向となってい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9" name="直線コネクタ 188"/>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90"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91" name="直線コネクタ 190"/>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2"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3" name="直線コネクタ 192"/>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156950</xdr:rowOff>
    </xdr:from>
    <xdr:to>
      <xdr:col>7</xdr:col>
      <xdr:colOff>152400</xdr:colOff>
      <xdr:row>85</xdr:row>
      <xdr:rowOff>14819</xdr:rowOff>
    </xdr:to>
    <xdr:cxnSp macro="">
      <xdr:nvCxnSpPr>
        <xdr:cNvPr id="194" name="直線コネクタ 193"/>
        <xdr:cNvCxnSpPr/>
      </xdr:nvCxnSpPr>
      <xdr:spPr>
        <a:xfrm>
          <a:off x="4114800" y="14558750"/>
          <a:ext cx="8382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31935</xdr:rowOff>
    </xdr:from>
    <xdr:ext cx="762000" cy="259045"/>
    <xdr:sp macro="" textlink="">
      <xdr:nvSpPr>
        <xdr:cNvPr id="195" name="人件費・物件費等の状況平均値テキスト"/>
        <xdr:cNvSpPr txBox="1"/>
      </xdr:nvSpPr>
      <xdr:spPr>
        <a:xfrm>
          <a:off x="5041900" y="14090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6" name="フローチャート : 判断 195"/>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134249</xdr:rowOff>
    </xdr:from>
    <xdr:to>
      <xdr:col>6</xdr:col>
      <xdr:colOff>0</xdr:colOff>
      <xdr:row>84</xdr:row>
      <xdr:rowOff>156950</xdr:rowOff>
    </xdr:to>
    <xdr:cxnSp macro="">
      <xdr:nvCxnSpPr>
        <xdr:cNvPr id="197" name="直線コネクタ 196"/>
        <xdr:cNvCxnSpPr/>
      </xdr:nvCxnSpPr>
      <xdr:spPr>
        <a:xfrm>
          <a:off x="3225800" y="14536049"/>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8" name="フローチャート : 判断 197"/>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132976</xdr:rowOff>
    </xdr:from>
    <xdr:ext cx="736600" cy="259045"/>
    <xdr:sp macro="" textlink="">
      <xdr:nvSpPr>
        <xdr:cNvPr id="199" name="テキスト ボックス 198"/>
        <xdr:cNvSpPr txBox="1"/>
      </xdr:nvSpPr>
      <xdr:spPr>
        <a:xfrm>
          <a:off x="3733800" y="1402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60110</xdr:rowOff>
    </xdr:from>
    <xdr:to>
      <xdr:col>4</xdr:col>
      <xdr:colOff>482600</xdr:colOff>
      <xdr:row>84</xdr:row>
      <xdr:rowOff>134249</xdr:rowOff>
    </xdr:to>
    <xdr:cxnSp macro="">
      <xdr:nvCxnSpPr>
        <xdr:cNvPr id="200" name="直線コネクタ 199"/>
        <xdr:cNvCxnSpPr/>
      </xdr:nvCxnSpPr>
      <xdr:spPr>
        <a:xfrm>
          <a:off x="2336800" y="14461910"/>
          <a:ext cx="889000" cy="7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201" name="フローチャート : 判断 200"/>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91935</xdr:rowOff>
    </xdr:from>
    <xdr:ext cx="762000" cy="259045"/>
    <xdr:sp macro="" textlink="">
      <xdr:nvSpPr>
        <xdr:cNvPr id="202" name="テキスト ボックス 201"/>
        <xdr:cNvSpPr txBox="1"/>
      </xdr:nvSpPr>
      <xdr:spPr>
        <a:xfrm>
          <a:off x="2844800" y="1397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60110</xdr:rowOff>
    </xdr:from>
    <xdr:to>
      <xdr:col>3</xdr:col>
      <xdr:colOff>279400</xdr:colOff>
      <xdr:row>84</xdr:row>
      <xdr:rowOff>121701</xdr:rowOff>
    </xdr:to>
    <xdr:cxnSp macro="">
      <xdr:nvCxnSpPr>
        <xdr:cNvPr id="203" name="直線コネクタ 202"/>
        <xdr:cNvCxnSpPr/>
      </xdr:nvCxnSpPr>
      <xdr:spPr>
        <a:xfrm flipV="1">
          <a:off x="1447800" y="14461910"/>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4" name="フローチャート : 判断 203"/>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158459</xdr:rowOff>
    </xdr:from>
    <xdr:ext cx="762000" cy="259045"/>
    <xdr:sp macro="" textlink="">
      <xdr:nvSpPr>
        <xdr:cNvPr id="205" name="テキスト ボックス 204"/>
        <xdr:cNvSpPr txBox="1"/>
      </xdr:nvSpPr>
      <xdr:spPr>
        <a:xfrm>
          <a:off x="1955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6" name="フローチャート : 判断 205"/>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17736</xdr:rowOff>
    </xdr:from>
    <xdr:ext cx="762000" cy="259045"/>
    <xdr:sp macro="" textlink="">
      <xdr:nvSpPr>
        <xdr:cNvPr id="207" name="テキスト ボックス 206"/>
        <xdr:cNvSpPr txBox="1"/>
      </xdr:nvSpPr>
      <xdr:spPr>
        <a:xfrm>
          <a:off x="1066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135469</xdr:rowOff>
    </xdr:from>
    <xdr:to>
      <xdr:col>7</xdr:col>
      <xdr:colOff>203200</xdr:colOff>
      <xdr:row>85</xdr:row>
      <xdr:rowOff>65619</xdr:rowOff>
    </xdr:to>
    <xdr:sp macro="" textlink="">
      <xdr:nvSpPr>
        <xdr:cNvPr id="213" name="円/楕円 212"/>
        <xdr:cNvSpPr/>
      </xdr:nvSpPr>
      <xdr:spPr>
        <a:xfrm>
          <a:off x="4902200" y="1453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107546</xdr:rowOff>
    </xdr:from>
    <xdr:ext cx="762000" cy="259045"/>
    <xdr:sp macro="" textlink="">
      <xdr:nvSpPr>
        <xdr:cNvPr id="214" name="人件費・物件費等の状況該当値テキスト"/>
        <xdr:cNvSpPr txBox="1"/>
      </xdr:nvSpPr>
      <xdr:spPr>
        <a:xfrm>
          <a:off x="5041900" y="1450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119,158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106150</xdr:rowOff>
    </xdr:from>
    <xdr:to>
      <xdr:col>6</xdr:col>
      <xdr:colOff>50800</xdr:colOff>
      <xdr:row>85</xdr:row>
      <xdr:rowOff>36300</xdr:rowOff>
    </xdr:to>
    <xdr:sp macro="" textlink="">
      <xdr:nvSpPr>
        <xdr:cNvPr id="215" name="円/楕円 214"/>
        <xdr:cNvSpPr/>
      </xdr:nvSpPr>
      <xdr:spPr>
        <a:xfrm>
          <a:off x="4064000" y="145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21077</xdr:rowOff>
    </xdr:from>
    <xdr:ext cx="736600" cy="259045"/>
    <xdr:sp macro="" textlink="">
      <xdr:nvSpPr>
        <xdr:cNvPr id="216" name="テキスト ボックス 215"/>
        <xdr:cNvSpPr txBox="1"/>
      </xdr:nvSpPr>
      <xdr:spPr>
        <a:xfrm>
          <a:off x="3733800" y="145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117,700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83449</xdr:rowOff>
    </xdr:from>
    <xdr:to>
      <xdr:col>4</xdr:col>
      <xdr:colOff>533400</xdr:colOff>
      <xdr:row>85</xdr:row>
      <xdr:rowOff>13599</xdr:rowOff>
    </xdr:to>
    <xdr:sp macro="" textlink="">
      <xdr:nvSpPr>
        <xdr:cNvPr id="217" name="円/楕円 216"/>
        <xdr:cNvSpPr/>
      </xdr:nvSpPr>
      <xdr:spPr>
        <a:xfrm>
          <a:off x="3175000" y="144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169826</xdr:rowOff>
    </xdr:from>
    <xdr:ext cx="762000" cy="259045"/>
    <xdr:sp macro="" textlink="">
      <xdr:nvSpPr>
        <xdr:cNvPr id="218" name="テキスト ボックス 217"/>
        <xdr:cNvSpPr txBox="1"/>
      </xdr:nvSpPr>
      <xdr:spPr>
        <a:xfrm>
          <a:off x="2844800" y="1457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116,571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9310</xdr:rowOff>
    </xdr:from>
    <xdr:to>
      <xdr:col>3</xdr:col>
      <xdr:colOff>330200</xdr:colOff>
      <xdr:row>84</xdr:row>
      <xdr:rowOff>110910</xdr:rowOff>
    </xdr:to>
    <xdr:sp macro="" textlink="">
      <xdr:nvSpPr>
        <xdr:cNvPr id="219" name="円/楕円 218"/>
        <xdr:cNvSpPr/>
      </xdr:nvSpPr>
      <xdr:spPr>
        <a:xfrm>
          <a:off x="2286000" y="144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95687</xdr:rowOff>
    </xdr:from>
    <xdr:ext cx="762000" cy="259045"/>
    <xdr:sp macro="" textlink="">
      <xdr:nvSpPr>
        <xdr:cNvPr id="220" name="テキスト ボックス 219"/>
        <xdr:cNvSpPr txBox="1"/>
      </xdr:nvSpPr>
      <xdr:spPr>
        <a:xfrm>
          <a:off x="1955800" y="14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112,884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70901</xdr:rowOff>
    </xdr:from>
    <xdr:to>
      <xdr:col>2</xdr:col>
      <xdr:colOff>127000</xdr:colOff>
      <xdr:row>85</xdr:row>
      <xdr:rowOff>1051</xdr:rowOff>
    </xdr:to>
    <xdr:sp macro="" textlink="">
      <xdr:nvSpPr>
        <xdr:cNvPr id="221" name="円/楕円 220"/>
        <xdr:cNvSpPr/>
      </xdr:nvSpPr>
      <xdr:spPr>
        <a:xfrm>
          <a:off x="1397000" y="144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157278</xdr:rowOff>
    </xdr:from>
    <xdr:ext cx="762000" cy="259045"/>
    <xdr:sp macro="" textlink="">
      <xdr:nvSpPr>
        <xdr:cNvPr id="222" name="テキスト ボックス 221"/>
        <xdr:cNvSpPr txBox="1"/>
      </xdr:nvSpPr>
      <xdr:spPr>
        <a:xfrm>
          <a:off x="1066800" y="1455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本市の給与水準は類似団体、全国市平均共に下回っており、前年度と同水準を維持しています。</a:t>
          </a:r>
          <a:r>
            <a:rPr kumimoji="1" lang="ja-JP" altLang="en-US" sz="1300">
              <a:solidFill>
                <a:schemeClr val="dk1"/>
              </a:solidFill>
              <a:effectLst/>
              <a:latin typeface="+mn-lt"/>
              <a:ea typeface="+mn-ea"/>
              <a:cs typeface="+mn-cs"/>
            </a:rPr>
            <a:t>平成３０年４月１日の中核市移行に伴い、総人件費については増加が見込まれますが、</a:t>
          </a:r>
          <a:r>
            <a:rPr kumimoji="1" lang="ja-JP" altLang="ja-JP" sz="1300">
              <a:solidFill>
                <a:schemeClr val="dk1"/>
              </a:solidFill>
              <a:effectLst/>
              <a:latin typeface="+mn-lt"/>
              <a:ea typeface="+mn-ea"/>
              <a:cs typeface="+mn-cs"/>
            </a:rPr>
            <a:t>引き続き給与の適正化</a:t>
          </a:r>
          <a:r>
            <a:rPr kumimoji="1" lang="ja-JP" altLang="en-US" sz="1300">
              <a:solidFill>
                <a:schemeClr val="dk1"/>
              </a:solidFill>
              <a:effectLst/>
              <a:latin typeface="+mn-lt"/>
              <a:ea typeface="+mn-ea"/>
              <a:cs typeface="+mn-cs"/>
            </a:rPr>
            <a:t>に努めます。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51" name="直線コネクタ 250"/>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2"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3" name="直線コネクタ 252"/>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9878</xdr:rowOff>
    </xdr:from>
    <xdr:to>
      <xdr:col>24</xdr:col>
      <xdr:colOff>558800</xdr:colOff>
      <xdr:row>82</xdr:row>
      <xdr:rowOff>36689</xdr:rowOff>
    </xdr:to>
    <xdr:cxnSp macro="">
      <xdr:nvCxnSpPr>
        <xdr:cNvPr id="256" name="直線コネクタ 255"/>
        <xdr:cNvCxnSpPr/>
      </xdr:nvCxnSpPr>
      <xdr:spPr>
        <a:xfrm flipV="1">
          <a:off x="16179800" y="140687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41222</xdr:rowOff>
    </xdr:from>
    <xdr:ext cx="762000" cy="259045"/>
    <xdr:sp macro="" textlink="">
      <xdr:nvSpPr>
        <xdr:cNvPr id="257" name="給与水準   （国との比較）平均値テキスト"/>
        <xdr:cNvSpPr txBox="1"/>
      </xdr:nvSpPr>
      <xdr:spPr>
        <a:xfrm>
          <a:off x="17106900" y="1427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8" name="フローチャート : 判断 257"/>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36689</xdr:rowOff>
    </xdr:from>
    <xdr:to>
      <xdr:col>23</xdr:col>
      <xdr:colOff>406400</xdr:colOff>
      <xdr:row>82</xdr:row>
      <xdr:rowOff>36689</xdr:rowOff>
    </xdr:to>
    <xdr:cxnSp macro="">
      <xdr:nvCxnSpPr>
        <xdr:cNvPr id="259" name="直線コネクタ 258"/>
        <xdr:cNvCxnSpPr/>
      </xdr:nvCxnSpPr>
      <xdr:spPr>
        <a:xfrm>
          <a:off x="15290800" y="1409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1" name="テキスト ボックス 260"/>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127705</xdr:rowOff>
    </xdr:from>
    <xdr:to>
      <xdr:col>22</xdr:col>
      <xdr:colOff>203200</xdr:colOff>
      <xdr:row>82</xdr:row>
      <xdr:rowOff>36689</xdr:rowOff>
    </xdr:to>
    <xdr:cxnSp macro="">
      <xdr:nvCxnSpPr>
        <xdr:cNvPr id="262" name="直線コネクタ 261"/>
        <xdr:cNvCxnSpPr/>
      </xdr:nvCxnSpPr>
      <xdr:spPr>
        <a:xfrm>
          <a:off x="14401800" y="140151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3" name="フローチャート : 判断 262"/>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64" name="テキスト ボックス 263"/>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127705</xdr:rowOff>
    </xdr:from>
    <xdr:to>
      <xdr:col>21</xdr:col>
      <xdr:colOff>0</xdr:colOff>
      <xdr:row>88</xdr:row>
      <xdr:rowOff>53622</xdr:rowOff>
    </xdr:to>
    <xdr:cxnSp macro="">
      <xdr:nvCxnSpPr>
        <xdr:cNvPr id="265" name="直線コネクタ 264"/>
        <xdr:cNvCxnSpPr/>
      </xdr:nvCxnSpPr>
      <xdr:spPr>
        <a:xfrm flipV="1">
          <a:off x="13512800" y="14015155"/>
          <a:ext cx="889000" cy="1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8" name="フローチャート : 判断 267"/>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1005</xdr:rowOff>
    </xdr:from>
    <xdr:ext cx="762000" cy="259045"/>
    <xdr:sp macro="" textlink="">
      <xdr:nvSpPr>
        <xdr:cNvPr id="269" name="テキスト ボックス 268"/>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130528</xdr:rowOff>
    </xdr:from>
    <xdr:to>
      <xdr:col>24</xdr:col>
      <xdr:colOff>609600</xdr:colOff>
      <xdr:row>82</xdr:row>
      <xdr:rowOff>60678</xdr:rowOff>
    </xdr:to>
    <xdr:sp macro="" textlink="">
      <xdr:nvSpPr>
        <xdr:cNvPr id="275" name="円/楕円 274"/>
        <xdr:cNvSpPr/>
      </xdr:nvSpPr>
      <xdr:spPr>
        <a:xfrm>
          <a:off x="169672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147055</xdr:rowOff>
    </xdr:from>
    <xdr:ext cx="762000" cy="259045"/>
    <xdr:sp macro="" textlink="">
      <xdr:nvSpPr>
        <xdr:cNvPr id="276" name="給与水準   （国との比較）該当値テキスト"/>
        <xdr:cNvSpPr txBox="1"/>
      </xdr:nvSpPr>
      <xdr:spPr>
        <a:xfrm>
          <a:off x="17106900" y="1386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157339</xdr:rowOff>
    </xdr:from>
    <xdr:to>
      <xdr:col>23</xdr:col>
      <xdr:colOff>457200</xdr:colOff>
      <xdr:row>82</xdr:row>
      <xdr:rowOff>87489</xdr:rowOff>
    </xdr:to>
    <xdr:sp macro="" textlink="">
      <xdr:nvSpPr>
        <xdr:cNvPr id="277" name="円/楕円 276"/>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97666</xdr:rowOff>
    </xdr:from>
    <xdr:ext cx="736600" cy="259045"/>
    <xdr:sp macro="" textlink="">
      <xdr:nvSpPr>
        <xdr:cNvPr id="278" name="テキスト ボックス 277"/>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157339</xdr:rowOff>
    </xdr:from>
    <xdr:to>
      <xdr:col>22</xdr:col>
      <xdr:colOff>254000</xdr:colOff>
      <xdr:row>82</xdr:row>
      <xdr:rowOff>87489</xdr:rowOff>
    </xdr:to>
    <xdr:sp macro="" textlink="">
      <xdr:nvSpPr>
        <xdr:cNvPr id="279" name="円/楕円 278"/>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97666</xdr:rowOff>
    </xdr:from>
    <xdr:ext cx="762000" cy="259045"/>
    <xdr:sp macro="" textlink="">
      <xdr:nvSpPr>
        <xdr:cNvPr id="280" name="テキスト ボックス 279"/>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76905</xdr:rowOff>
    </xdr:from>
    <xdr:to>
      <xdr:col>21</xdr:col>
      <xdr:colOff>50800</xdr:colOff>
      <xdr:row>82</xdr:row>
      <xdr:rowOff>7055</xdr:rowOff>
    </xdr:to>
    <xdr:sp macro="" textlink="">
      <xdr:nvSpPr>
        <xdr:cNvPr id="281" name="円/楕円 280"/>
        <xdr:cNvSpPr/>
      </xdr:nvSpPr>
      <xdr:spPr>
        <a:xfrm>
          <a:off x="143510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17232</xdr:rowOff>
    </xdr:from>
    <xdr:ext cx="762000" cy="259045"/>
    <xdr:sp macro="" textlink="">
      <xdr:nvSpPr>
        <xdr:cNvPr id="282" name="テキスト ボックス 281"/>
        <xdr:cNvSpPr txBox="1"/>
      </xdr:nvSpPr>
      <xdr:spPr>
        <a:xfrm>
          <a:off x="14020800" y="1373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2822</xdr:rowOff>
    </xdr:from>
    <xdr:to>
      <xdr:col>19</xdr:col>
      <xdr:colOff>533400</xdr:colOff>
      <xdr:row>88</xdr:row>
      <xdr:rowOff>104422</xdr:rowOff>
    </xdr:to>
    <xdr:sp macro="" textlink="">
      <xdr:nvSpPr>
        <xdr:cNvPr id="283" name="円/楕円 282"/>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114599</xdr:rowOff>
    </xdr:from>
    <xdr:ext cx="762000" cy="259045"/>
    <xdr:sp macro="" textlink="">
      <xdr:nvSpPr>
        <xdr:cNvPr id="284" name="テキスト ボックス 283"/>
        <xdr:cNvSpPr txBox="1"/>
      </xdr:nvSpPr>
      <xdr:spPr>
        <a:xfrm>
          <a:off x="13131800" y="1485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前年度と比較して</a:t>
          </a:r>
          <a:r>
            <a:rPr kumimoji="1" lang="en-US" altLang="ja-JP" sz="1300">
              <a:solidFill>
                <a:schemeClr val="dk1"/>
              </a:solidFill>
              <a:effectLst/>
              <a:latin typeface="+mn-lt"/>
              <a:ea typeface="+mn-ea"/>
              <a:cs typeface="+mn-cs"/>
            </a:rPr>
            <a:t>0.12</a:t>
          </a:r>
          <a:r>
            <a:rPr kumimoji="1" lang="ja-JP" altLang="ja-JP" sz="1300">
              <a:solidFill>
                <a:schemeClr val="dk1"/>
              </a:solidFill>
              <a:effectLst/>
              <a:latin typeface="+mn-lt"/>
              <a:ea typeface="+mn-ea"/>
              <a:cs typeface="+mn-cs"/>
            </a:rPr>
            <a:t>ポイント増加していますが、類似団体の平均とほぼ同水準で推移しています。これは、これまで第一次、第二次鳥取市定員適正化計画（</a:t>
          </a:r>
          <a:r>
            <a:rPr kumimoji="1" lang="en-US" altLang="ja-JP" sz="1300">
              <a:solidFill>
                <a:schemeClr val="dk1"/>
              </a:solidFill>
              <a:effectLst/>
              <a:latin typeface="+mn-lt"/>
              <a:ea typeface="+mn-ea"/>
              <a:cs typeface="+mn-cs"/>
            </a:rPr>
            <a:t>H18</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H27</a:t>
          </a:r>
          <a:r>
            <a:rPr kumimoji="1" lang="ja-JP" altLang="ja-JP" sz="1300">
              <a:solidFill>
                <a:schemeClr val="dk1"/>
              </a:solidFill>
              <a:effectLst/>
              <a:latin typeface="+mn-lt"/>
              <a:ea typeface="+mn-ea"/>
              <a:cs typeface="+mn-cs"/>
            </a:rPr>
            <a:t>）に基づき職員数の適正化を進めたためです。今後は</a:t>
          </a:r>
          <a:r>
            <a:rPr kumimoji="1" lang="ja-JP" altLang="en-US" sz="1300">
              <a:solidFill>
                <a:schemeClr val="dk1"/>
              </a:solidFill>
              <a:effectLst/>
              <a:latin typeface="+mn-lt"/>
              <a:ea typeface="+mn-ea"/>
              <a:cs typeface="+mn-cs"/>
            </a:rPr>
            <a:t>、平成３０年４月１日の中核市移行に伴い、職員数の増加が見込まれますが、</a:t>
          </a:r>
          <a:r>
            <a:rPr kumimoji="1" lang="ja-JP" altLang="ja-JP" sz="1300">
              <a:solidFill>
                <a:schemeClr val="dk1"/>
              </a:solidFill>
              <a:effectLst/>
              <a:latin typeface="+mn-lt"/>
              <a:ea typeface="+mn-ea"/>
              <a:cs typeface="+mn-cs"/>
            </a:rPr>
            <a:t>３２年度までの鳥取市定員管理方針に</a:t>
          </a:r>
          <a:r>
            <a:rPr kumimoji="1" lang="ja-JP" altLang="en-US" sz="1300">
              <a:solidFill>
                <a:schemeClr val="dk1"/>
              </a:solidFill>
              <a:effectLst/>
              <a:latin typeface="+mn-lt"/>
              <a:ea typeface="+mn-ea"/>
              <a:cs typeface="+mn-cs"/>
            </a:rPr>
            <a:t>基づき</a:t>
          </a:r>
          <a:r>
            <a:rPr kumimoji="1" lang="ja-JP" altLang="ja-JP" sz="1300">
              <a:solidFill>
                <a:schemeClr val="dk1"/>
              </a:solidFill>
              <a:effectLst/>
              <a:latin typeface="+mn-lt"/>
              <a:ea typeface="+mn-ea"/>
              <a:cs typeface="+mn-cs"/>
            </a:rPr>
            <a:t>、引き続き適正な定員の管理を行います。</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30662</xdr:rowOff>
    </xdr:from>
    <xdr:to>
      <xdr:col>24</xdr:col>
      <xdr:colOff>558800</xdr:colOff>
      <xdr:row>62</xdr:row>
      <xdr:rowOff>72027</xdr:rowOff>
    </xdr:to>
    <xdr:cxnSp macro="">
      <xdr:nvCxnSpPr>
        <xdr:cNvPr id="321" name="直線コネクタ 320"/>
        <xdr:cNvCxnSpPr/>
      </xdr:nvCxnSpPr>
      <xdr:spPr>
        <a:xfrm>
          <a:off x="16179800" y="1066056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2"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30662</xdr:rowOff>
    </xdr:from>
    <xdr:to>
      <xdr:col>23</xdr:col>
      <xdr:colOff>406400</xdr:colOff>
      <xdr:row>62</xdr:row>
      <xdr:rowOff>78922</xdr:rowOff>
    </xdr:to>
    <xdr:cxnSp macro="">
      <xdr:nvCxnSpPr>
        <xdr:cNvPr id="324" name="直線コネクタ 323"/>
        <xdr:cNvCxnSpPr/>
      </xdr:nvCxnSpPr>
      <xdr:spPr>
        <a:xfrm flipV="1">
          <a:off x="15290800" y="10660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78922</xdr:rowOff>
    </xdr:from>
    <xdr:to>
      <xdr:col>22</xdr:col>
      <xdr:colOff>203200</xdr:colOff>
      <xdr:row>63</xdr:row>
      <xdr:rowOff>7438</xdr:rowOff>
    </xdr:to>
    <xdr:cxnSp macro="">
      <xdr:nvCxnSpPr>
        <xdr:cNvPr id="327" name="直線コネクタ 326"/>
        <xdr:cNvCxnSpPr/>
      </xdr:nvCxnSpPr>
      <xdr:spPr>
        <a:xfrm flipV="1">
          <a:off x="14401800" y="10708822"/>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29" name="テキスト ボックス 328"/>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7438</xdr:rowOff>
    </xdr:from>
    <xdr:to>
      <xdr:col>21</xdr:col>
      <xdr:colOff>0</xdr:colOff>
      <xdr:row>63</xdr:row>
      <xdr:rowOff>97065</xdr:rowOff>
    </xdr:to>
    <xdr:cxnSp macro="">
      <xdr:nvCxnSpPr>
        <xdr:cNvPr id="330" name="直線コネクタ 329"/>
        <xdr:cNvCxnSpPr/>
      </xdr:nvCxnSpPr>
      <xdr:spPr>
        <a:xfrm flipV="1">
          <a:off x="13512800" y="10808788"/>
          <a:ext cx="889000" cy="8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88192</xdr:rowOff>
    </xdr:from>
    <xdr:ext cx="762000" cy="259045"/>
    <xdr:sp macro="" textlink="">
      <xdr:nvSpPr>
        <xdr:cNvPr id="332" name="テキスト ボックス 331"/>
        <xdr:cNvSpPr txBox="1"/>
      </xdr:nvSpPr>
      <xdr:spPr>
        <a:xfrm>
          <a:off x="14020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34" name="テキスト ボックス 333"/>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21227</xdr:rowOff>
    </xdr:from>
    <xdr:to>
      <xdr:col>24</xdr:col>
      <xdr:colOff>609600</xdr:colOff>
      <xdr:row>62</xdr:row>
      <xdr:rowOff>122827</xdr:rowOff>
    </xdr:to>
    <xdr:sp macro="" textlink="">
      <xdr:nvSpPr>
        <xdr:cNvPr id="340" name="円/楕円 339"/>
        <xdr:cNvSpPr/>
      </xdr:nvSpPr>
      <xdr:spPr>
        <a:xfrm>
          <a:off x="16967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164754</xdr:rowOff>
    </xdr:from>
    <xdr:ext cx="762000" cy="259045"/>
    <xdr:sp macro="" textlink="">
      <xdr:nvSpPr>
        <xdr:cNvPr id="341" name="定員管理の状況該当値テキスト"/>
        <xdr:cNvSpPr txBox="1"/>
      </xdr:nvSpPr>
      <xdr:spPr>
        <a:xfrm>
          <a:off x="17106900" y="1062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151312</xdr:rowOff>
    </xdr:from>
    <xdr:to>
      <xdr:col>23</xdr:col>
      <xdr:colOff>457200</xdr:colOff>
      <xdr:row>62</xdr:row>
      <xdr:rowOff>81462</xdr:rowOff>
    </xdr:to>
    <xdr:sp macro="" textlink="">
      <xdr:nvSpPr>
        <xdr:cNvPr id="342" name="円/楕円 341"/>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91639</xdr:rowOff>
    </xdr:from>
    <xdr:ext cx="736600" cy="259045"/>
    <xdr:sp macro="" textlink="">
      <xdr:nvSpPr>
        <xdr:cNvPr id="343" name="テキスト ボックス 342"/>
        <xdr:cNvSpPr txBox="1"/>
      </xdr:nvSpPr>
      <xdr:spPr>
        <a:xfrm>
          <a:off x="15798800" y="1037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28122</xdr:rowOff>
    </xdr:from>
    <xdr:to>
      <xdr:col>22</xdr:col>
      <xdr:colOff>254000</xdr:colOff>
      <xdr:row>62</xdr:row>
      <xdr:rowOff>129722</xdr:rowOff>
    </xdr:to>
    <xdr:sp macro="" textlink="">
      <xdr:nvSpPr>
        <xdr:cNvPr id="344" name="円/楕円 343"/>
        <xdr:cNvSpPr/>
      </xdr:nvSpPr>
      <xdr:spPr>
        <a:xfrm>
          <a:off x="15240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45" name="テキスト ボックス 344"/>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128088</xdr:rowOff>
    </xdr:from>
    <xdr:to>
      <xdr:col>21</xdr:col>
      <xdr:colOff>50800</xdr:colOff>
      <xdr:row>63</xdr:row>
      <xdr:rowOff>58238</xdr:rowOff>
    </xdr:to>
    <xdr:sp macro="" textlink="">
      <xdr:nvSpPr>
        <xdr:cNvPr id="346" name="円/楕円 345"/>
        <xdr:cNvSpPr/>
      </xdr:nvSpPr>
      <xdr:spPr>
        <a:xfrm>
          <a:off x="14351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43015</xdr:rowOff>
    </xdr:from>
    <xdr:ext cx="762000" cy="259045"/>
    <xdr:sp macro="" textlink="">
      <xdr:nvSpPr>
        <xdr:cNvPr id="347" name="テキスト ボックス 346"/>
        <xdr:cNvSpPr txBox="1"/>
      </xdr:nvSpPr>
      <xdr:spPr>
        <a:xfrm>
          <a:off x="14020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46265</xdr:rowOff>
    </xdr:from>
    <xdr:to>
      <xdr:col>19</xdr:col>
      <xdr:colOff>533400</xdr:colOff>
      <xdr:row>63</xdr:row>
      <xdr:rowOff>147865</xdr:rowOff>
    </xdr:to>
    <xdr:sp macro="" textlink="">
      <xdr:nvSpPr>
        <xdr:cNvPr id="348" name="円/楕円 347"/>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132642</xdr:rowOff>
    </xdr:from>
    <xdr:ext cx="762000" cy="259045"/>
    <xdr:sp macro="" textlink="">
      <xdr:nvSpPr>
        <xdr:cNvPr id="349" name="テキスト ボックス 348"/>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類似団体平均値を</a:t>
          </a:r>
          <a:r>
            <a:rPr kumimoji="1" lang="ja-JP" altLang="en-US" sz="1300">
              <a:solidFill>
                <a:sysClr val="windowText" lastClr="000000"/>
              </a:solidFill>
              <a:effectLst/>
              <a:latin typeface="+mn-lt"/>
              <a:ea typeface="+mn-ea"/>
              <a:cs typeface="+mn-cs"/>
            </a:rPr>
            <a:t>６．２</a:t>
          </a:r>
          <a:r>
            <a:rPr kumimoji="1" lang="ja-JP" altLang="ja-JP" sz="1300">
              <a:solidFill>
                <a:sysClr val="windowText" lastClr="000000"/>
              </a:solidFill>
              <a:effectLst/>
              <a:latin typeface="+mn-lt"/>
              <a:ea typeface="+mn-ea"/>
              <a:cs typeface="+mn-cs"/>
            </a:rPr>
            <a:t>ポイント上回っておりますが、前年度と比較して</a:t>
          </a:r>
          <a:r>
            <a:rPr kumimoji="1" lang="ja-JP" altLang="en-US" sz="1300">
              <a:solidFill>
                <a:sysClr val="windowText" lastClr="000000"/>
              </a:solidFill>
              <a:effectLst/>
              <a:latin typeface="+mn-lt"/>
              <a:ea typeface="+mn-ea"/>
              <a:cs typeface="+mn-cs"/>
            </a:rPr>
            <a:t>０．７</a:t>
          </a:r>
          <a:r>
            <a:rPr kumimoji="1" lang="ja-JP" altLang="ja-JP" sz="1300">
              <a:solidFill>
                <a:sysClr val="windowText" lastClr="000000"/>
              </a:solidFill>
              <a:effectLst/>
              <a:latin typeface="+mn-lt"/>
              <a:ea typeface="+mn-ea"/>
              <a:cs typeface="+mn-cs"/>
            </a:rPr>
            <a:t>ポイント減少しました。</a:t>
          </a:r>
          <a:r>
            <a:rPr kumimoji="1" lang="ja-JP" altLang="en-US" sz="1300">
              <a:solidFill>
                <a:sysClr val="windowText" lastClr="000000"/>
              </a:solidFill>
              <a:effectLst/>
              <a:latin typeface="+mn-lt"/>
              <a:ea typeface="+mn-ea"/>
              <a:cs typeface="+mn-cs"/>
            </a:rPr>
            <a:t>戦略的な市債発行の抑制等により、８</a:t>
          </a:r>
          <a:r>
            <a:rPr kumimoji="1" lang="ja-JP" altLang="ja-JP" sz="1300">
              <a:solidFill>
                <a:sysClr val="windowText" lastClr="000000"/>
              </a:solidFill>
              <a:effectLst/>
              <a:latin typeface="+mn-lt"/>
              <a:ea typeface="+mn-ea"/>
              <a:cs typeface="+mn-cs"/>
            </a:rPr>
            <a:t>年連続の改善となっていますが、今後、</a:t>
          </a:r>
          <a:r>
            <a:rPr kumimoji="1" lang="ja-JP" altLang="en-US" sz="1300">
              <a:solidFill>
                <a:sysClr val="windowText" lastClr="000000"/>
              </a:solidFill>
              <a:effectLst/>
              <a:latin typeface="+mn-lt"/>
              <a:ea typeface="+mn-ea"/>
              <a:cs typeface="+mn-cs"/>
            </a:rPr>
            <a:t>新</a:t>
          </a:r>
          <a:r>
            <a:rPr kumimoji="1" lang="ja-JP" altLang="ja-JP" sz="1300">
              <a:solidFill>
                <a:sysClr val="windowText" lastClr="000000"/>
              </a:solidFill>
              <a:effectLst/>
              <a:latin typeface="+mn-lt"/>
              <a:ea typeface="+mn-ea"/>
              <a:cs typeface="+mn-cs"/>
            </a:rPr>
            <a:t>市庁舎整備等による</a:t>
          </a:r>
          <a:r>
            <a:rPr kumimoji="1" lang="ja-JP" altLang="en-US" sz="1300">
              <a:solidFill>
                <a:sysClr val="windowText" lastClr="000000"/>
              </a:solidFill>
              <a:effectLst/>
              <a:latin typeface="+mn-lt"/>
              <a:ea typeface="+mn-ea"/>
              <a:cs typeface="+mn-cs"/>
            </a:rPr>
            <a:t>市</a:t>
          </a:r>
          <a:r>
            <a:rPr kumimoji="1" lang="ja-JP" altLang="ja-JP" sz="1300">
              <a:solidFill>
                <a:sysClr val="windowText" lastClr="000000"/>
              </a:solidFill>
              <a:effectLst/>
              <a:latin typeface="+mn-lt"/>
              <a:ea typeface="+mn-ea"/>
              <a:cs typeface="+mn-cs"/>
            </a:rPr>
            <a:t>債発行額の増が見込ま</a:t>
          </a:r>
          <a:r>
            <a:rPr kumimoji="1" lang="ja-JP" altLang="en-US" sz="1300">
              <a:solidFill>
                <a:sysClr val="windowText" lastClr="000000"/>
              </a:solidFill>
              <a:effectLst/>
              <a:latin typeface="+mn-lt"/>
              <a:ea typeface="+mn-ea"/>
              <a:cs typeface="+mn-cs"/>
            </a:rPr>
            <a:t>れており、計画的な市債発行と任意の繰上償還に努めるなど、更なる行財政改革の取組を進め、持続可能な財政基盤の確立に努めます。</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127423</xdr:rowOff>
    </xdr:from>
    <xdr:to>
      <xdr:col>24</xdr:col>
      <xdr:colOff>558800</xdr:colOff>
      <xdr:row>44</xdr:row>
      <xdr:rowOff>12277</xdr:rowOff>
    </xdr:to>
    <xdr:cxnSp macro="">
      <xdr:nvCxnSpPr>
        <xdr:cNvPr id="382" name="直線コネクタ 381"/>
        <xdr:cNvCxnSpPr/>
      </xdr:nvCxnSpPr>
      <xdr:spPr>
        <a:xfrm flipV="1">
          <a:off x="16179800" y="74997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3"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12277</xdr:rowOff>
    </xdr:from>
    <xdr:to>
      <xdr:col>23</xdr:col>
      <xdr:colOff>406400</xdr:colOff>
      <xdr:row>44</xdr:row>
      <xdr:rowOff>76623</xdr:rowOff>
    </xdr:to>
    <xdr:cxnSp macro="">
      <xdr:nvCxnSpPr>
        <xdr:cNvPr id="385" name="直線コネクタ 384"/>
        <xdr:cNvCxnSpPr/>
      </xdr:nvCxnSpPr>
      <xdr:spPr>
        <a:xfrm flipV="1">
          <a:off x="15290800" y="755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121090</xdr:rowOff>
    </xdr:from>
    <xdr:ext cx="736600" cy="259045"/>
    <xdr:sp macro="" textlink="">
      <xdr:nvSpPr>
        <xdr:cNvPr id="387" name="テキスト ボックス 386"/>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76623</xdr:rowOff>
    </xdr:from>
    <xdr:to>
      <xdr:col>22</xdr:col>
      <xdr:colOff>203200</xdr:colOff>
      <xdr:row>45</xdr:row>
      <xdr:rowOff>17780</xdr:rowOff>
    </xdr:to>
    <xdr:cxnSp macro="">
      <xdr:nvCxnSpPr>
        <xdr:cNvPr id="388" name="直線コネクタ 387"/>
        <xdr:cNvCxnSpPr/>
      </xdr:nvCxnSpPr>
      <xdr:spPr>
        <a:xfrm flipV="1">
          <a:off x="14401800" y="76204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390" name="テキスト ボックス 38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17780</xdr:rowOff>
    </xdr:from>
    <xdr:to>
      <xdr:col>21</xdr:col>
      <xdr:colOff>0</xdr:colOff>
      <xdr:row>45</xdr:row>
      <xdr:rowOff>74083</xdr:rowOff>
    </xdr:to>
    <xdr:cxnSp macro="">
      <xdr:nvCxnSpPr>
        <xdr:cNvPr id="391" name="直線コネクタ 390"/>
        <xdr:cNvCxnSpPr/>
      </xdr:nvCxnSpPr>
      <xdr:spPr>
        <a:xfrm flipV="1">
          <a:off x="13512800" y="77330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93" name="テキスト ボックス 392"/>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5" name="テキスト ボックス 394"/>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76623</xdr:rowOff>
    </xdr:from>
    <xdr:to>
      <xdr:col>24</xdr:col>
      <xdr:colOff>609600</xdr:colOff>
      <xdr:row>44</xdr:row>
      <xdr:rowOff>6773</xdr:rowOff>
    </xdr:to>
    <xdr:sp macro="" textlink="">
      <xdr:nvSpPr>
        <xdr:cNvPr id="401" name="円/楕円 400"/>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48700</xdr:rowOff>
    </xdr:from>
    <xdr:ext cx="762000" cy="259045"/>
    <xdr:sp macro="" textlink="">
      <xdr:nvSpPr>
        <xdr:cNvPr id="402" name="公債費負担の状況該当値テキスト"/>
        <xdr:cNvSpPr txBox="1"/>
      </xdr:nvSpPr>
      <xdr:spPr>
        <a:xfrm>
          <a:off x="17106900" y="74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132927</xdr:rowOff>
    </xdr:from>
    <xdr:to>
      <xdr:col>23</xdr:col>
      <xdr:colOff>457200</xdr:colOff>
      <xdr:row>44</xdr:row>
      <xdr:rowOff>63077</xdr:rowOff>
    </xdr:to>
    <xdr:sp macro="" textlink="">
      <xdr:nvSpPr>
        <xdr:cNvPr id="403" name="円/楕円 402"/>
        <xdr:cNvSpPr/>
      </xdr:nvSpPr>
      <xdr:spPr>
        <a:xfrm>
          <a:off x="16129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47854</xdr:rowOff>
    </xdr:from>
    <xdr:ext cx="736600" cy="259045"/>
    <xdr:sp macro="" textlink="">
      <xdr:nvSpPr>
        <xdr:cNvPr id="404" name="テキスト ボックス 403"/>
        <xdr:cNvSpPr txBox="1"/>
      </xdr:nvSpPr>
      <xdr:spPr>
        <a:xfrm>
          <a:off x="15798800" y="75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25823</xdr:rowOff>
    </xdr:from>
    <xdr:to>
      <xdr:col>22</xdr:col>
      <xdr:colOff>254000</xdr:colOff>
      <xdr:row>44</xdr:row>
      <xdr:rowOff>127423</xdr:rowOff>
    </xdr:to>
    <xdr:sp macro="" textlink="">
      <xdr:nvSpPr>
        <xdr:cNvPr id="405" name="円/楕円 404"/>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112200</xdr:rowOff>
    </xdr:from>
    <xdr:ext cx="762000" cy="259045"/>
    <xdr:sp macro="" textlink="">
      <xdr:nvSpPr>
        <xdr:cNvPr id="406" name="テキスト ボックス 405"/>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138430</xdr:rowOff>
    </xdr:from>
    <xdr:to>
      <xdr:col>21</xdr:col>
      <xdr:colOff>50800</xdr:colOff>
      <xdr:row>45</xdr:row>
      <xdr:rowOff>68580</xdr:rowOff>
    </xdr:to>
    <xdr:sp macro="" textlink="">
      <xdr:nvSpPr>
        <xdr:cNvPr id="407" name="円/楕円 406"/>
        <xdr:cNvSpPr/>
      </xdr:nvSpPr>
      <xdr:spPr>
        <a:xfrm>
          <a:off x="14351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53357</xdr:rowOff>
    </xdr:from>
    <xdr:ext cx="762000" cy="259045"/>
    <xdr:sp macro="" textlink="">
      <xdr:nvSpPr>
        <xdr:cNvPr id="408" name="テキスト ボックス 407"/>
        <xdr:cNvSpPr txBox="1"/>
      </xdr:nvSpPr>
      <xdr:spPr>
        <a:xfrm>
          <a:off x="14020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09" name="円/楕円 408"/>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10" name="テキスト ボックス 409"/>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値を４１．１ポイント上回っておりますが、前年度と比較して６．３ポイント減少しました。市債残高の減少等により、９年連続の改善となっていますが、今後、新市庁舎整備等による市債発行額の増が見込まれ、後世への負担を少しでも軽減できるよう、義務的経費の削減を中心とする更なる行財政改革を進め、財政の健全化を図ります。</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79657</xdr:rowOff>
    </xdr:from>
    <xdr:to>
      <xdr:col>24</xdr:col>
      <xdr:colOff>558800</xdr:colOff>
      <xdr:row>19</xdr:row>
      <xdr:rowOff>164112</xdr:rowOff>
    </xdr:to>
    <xdr:cxnSp macro="">
      <xdr:nvCxnSpPr>
        <xdr:cNvPr id="444" name="直線コネクタ 443"/>
        <xdr:cNvCxnSpPr/>
      </xdr:nvCxnSpPr>
      <xdr:spPr>
        <a:xfrm flipV="1">
          <a:off x="16179800" y="3337207"/>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5"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164112</xdr:rowOff>
    </xdr:from>
    <xdr:to>
      <xdr:col>23</xdr:col>
      <xdr:colOff>406400</xdr:colOff>
      <xdr:row>20</xdr:row>
      <xdr:rowOff>111972</xdr:rowOff>
    </xdr:to>
    <xdr:cxnSp macro="">
      <xdr:nvCxnSpPr>
        <xdr:cNvPr id="447" name="直線コネクタ 446"/>
        <xdr:cNvCxnSpPr/>
      </xdr:nvCxnSpPr>
      <xdr:spPr>
        <a:xfrm flipV="1">
          <a:off x="15290800" y="3421662"/>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9" name="テキスト ボックス 448"/>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111972</xdr:rowOff>
    </xdr:from>
    <xdr:to>
      <xdr:col>22</xdr:col>
      <xdr:colOff>203200</xdr:colOff>
      <xdr:row>21</xdr:row>
      <xdr:rowOff>106750</xdr:rowOff>
    </xdr:to>
    <xdr:cxnSp macro="">
      <xdr:nvCxnSpPr>
        <xdr:cNvPr id="450" name="直線コネクタ 449"/>
        <xdr:cNvCxnSpPr/>
      </xdr:nvCxnSpPr>
      <xdr:spPr>
        <a:xfrm flipV="1">
          <a:off x="14401800" y="3540972"/>
          <a:ext cx="889000" cy="1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2" name="テキスト ボックス 451"/>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106750</xdr:rowOff>
    </xdr:from>
    <xdr:to>
      <xdr:col>21</xdr:col>
      <xdr:colOff>0</xdr:colOff>
      <xdr:row>21</xdr:row>
      <xdr:rowOff>129540</xdr:rowOff>
    </xdr:to>
    <xdr:cxnSp macro="">
      <xdr:nvCxnSpPr>
        <xdr:cNvPr id="453" name="直線コネクタ 452"/>
        <xdr:cNvCxnSpPr/>
      </xdr:nvCxnSpPr>
      <xdr:spPr>
        <a:xfrm flipV="1">
          <a:off x="13512800" y="3707200"/>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5" name="テキスト ボックス 454"/>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120385</xdr:rowOff>
    </xdr:from>
    <xdr:ext cx="762000" cy="259045"/>
    <xdr:sp macro="" textlink="">
      <xdr:nvSpPr>
        <xdr:cNvPr id="457" name="テキスト ボックス 456"/>
        <xdr:cNvSpPr txBox="1"/>
      </xdr:nvSpPr>
      <xdr:spPr>
        <a:xfrm>
          <a:off x="13131800" y="28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28857</xdr:rowOff>
    </xdr:from>
    <xdr:to>
      <xdr:col>24</xdr:col>
      <xdr:colOff>609600</xdr:colOff>
      <xdr:row>19</xdr:row>
      <xdr:rowOff>130457</xdr:rowOff>
    </xdr:to>
    <xdr:sp macro="" textlink="">
      <xdr:nvSpPr>
        <xdr:cNvPr id="463" name="円/楕円 462"/>
        <xdr:cNvSpPr/>
      </xdr:nvSpPr>
      <xdr:spPr>
        <a:xfrm>
          <a:off x="169672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934</xdr:rowOff>
    </xdr:from>
    <xdr:ext cx="762000" cy="259045"/>
    <xdr:sp macro="" textlink="">
      <xdr:nvSpPr>
        <xdr:cNvPr id="464" name="将来負担の状況該当値テキスト"/>
        <xdr:cNvSpPr txBox="1"/>
      </xdr:nvSpPr>
      <xdr:spPr>
        <a:xfrm>
          <a:off x="17106900" y="32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113312</xdr:rowOff>
    </xdr:from>
    <xdr:to>
      <xdr:col>23</xdr:col>
      <xdr:colOff>457200</xdr:colOff>
      <xdr:row>20</xdr:row>
      <xdr:rowOff>43462</xdr:rowOff>
    </xdr:to>
    <xdr:sp macro="" textlink="">
      <xdr:nvSpPr>
        <xdr:cNvPr id="465" name="円/楕円 464"/>
        <xdr:cNvSpPr/>
      </xdr:nvSpPr>
      <xdr:spPr>
        <a:xfrm>
          <a:off x="16129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28239</xdr:rowOff>
    </xdr:from>
    <xdr:ext cx="736600" cy="259045"/>
    <xdr:sp macro="" textlink="">
      <xdr:nvSpPr>
        <xdr:cNvPr id="466" name="テキスト ボックス 465"/>
        <xdr:cNvSpPr txBox="1"/>
      </xdr:nvSpPr>
      <xdr:spPr>
        <a:xfrm>
          <a:off x="15798800" y="3457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61172</xdr:rowOff>
    </xdr:from>
    <xdr:to>
      <xdr:col>22</xdr:col>
      <xdr:colOff>254000</xdr:colOff>
      <xdr:row>20</xdr:row>
      <xdr:rowOff>162772</xdr:rowOff>
    </xdr:to>
    <xdr:sp macro="" textlink="">
      <xdr:nvSpPr>
        <xdr:cNvPr id="467" name="円/楕円 466"/>
        <xdr:cNvSpPr/>
      </xdr:nvSpPr>
      <xdr:spPr>
        <a:xfrm>
          <a:off x="15240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147549</xdr:rowOff>
    </xdr:from>
    <xdr:ext cx="762000" cy="259045"/>
    <xdr:sp macro="" textlink="">
      <xdr:nvSpPr>
        <xdr:cNvPr id="468" name="テキスト ボックス 467"/>
        <xdr:cNvSpPr txBox="1"/>
      </xdr:nvSpPr>
      <xdr:spPr>
        <a:xfrm>
          <a:off x="14909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55950</xdr:rowOff>
    </xdr:from>
    <xdr:to>
      <xdr:col>21</xdr:col>
      <xdr:colOff>50800</xdr:colOff>
      <xdr:row>21</xdr:row>
      <xdr:rowOff>157550</xdr:rowOff>
    </xdr:to>
    <xdr:sp macro="" textlink="">
      <xdr:nvSpPr>
        <xdr:cNvPr id="469" name="円/楕円 468"/>
        <xdr:cNvSpPr/>
      </xdr:nvSpPr>
      <xdr:spPr>
        <a:xfrm>
          <a:off x="14351000" y="3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142327</xdr:rowOff>
    </xdr:from>
    <xdr:ext cx="762000" cy="259045"/>
    <xdr:sp macro="" textlink="">
      <xdr:nvSpPr>
        <xdr:cNvPr id="470" name="テキスト ボックス 469"/>
        <xdr:cNvSpPr txBox="1"/>
      </xdr:nvSpPr>
      <xdr:spPr>
        <a:xfrm>
          <a:off x="14020800" y="37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78740</xdr:rowOff>
    </xdr:from>
    <xdr:to>
      <xdr:col>19</xdr:col>
      <xdr:colOff>533400</xdr:colOff>
      <xdr:row>22</xdr:row>
      <xdr:rowOff>8890</xdr:rowOff>
    </xdr:to>
    <xdr:sp macro="" textlink="">
      <xdr:nvSpPr>
        <xdr:cNvPr id="471" name="円/楕円 470"/>
        <xdr:cNvSpPr/>
      </xdr:nvSpPr>
      <xdr:spPr>
        <a:xfrm>
          <a:off x="134620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165117</xdr:rowOff>
    </xdr:from>
    <xdr:ext cx="762000" cy="259045"/>
    <xdr:sp macro="" textlink="">
      <xdr:nvSpPr>
        <xdr:cNvPr id="472" name="テキスト ボックス 471"/>
        <xdr:cNvSpPr txBox="1"/>
      </xdr:nvSpPr>
      <xdr:spPr>
        <a:xfrm>
          <a:off x="13131800" y="37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190,960
189,702
765.31
96,883,163
95,473,561
1,250,833
50,520,040
96,778,778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72.1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人件費総額は前年度に比べ減少したものの、経常一般財源が減少したことにより</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ポイント増加していますが、</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類似団体の平均値を下回る水準で推移しています。</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適正な</a:t>
          </a:r>
          <a:r>
            <a:rPr kumimoji="1" lang="ja-JP" altLang="ja-JP" sz="1100">
              <a:solidFill>
                <a:schemeClr val="dk1"/>
              </a:solidFill>
              <a:effectLst/>
              <a:latin typeface="+mn-lt"/>
              <a:ea typeface="+mn-ea"/>
              <a:cs typeface="+mn-cs"/>
            </a:rPr>
            <a:t>定員管理を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、人件費の抑制に努めます。</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77470</xdr:rowOff>
    </xdr:to>
    <xdr:cxnSp macro="">
      <xdr:nvCxnSpPr>
        <xdr:cNvPr id="66" name="直線コネクタ 65"/>
        <xdr:cNvCxnSpPr/>
      </xdr:nvCxnSpPr>
      <xdr:spPr>
        <a:xfrm>
          <a:off x="3987800" y="5994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8890</xdr:rowOff>
    </xdr:to>
    <xdr:cxnSp macro="">
      <xdr:nvCxnSpPr>
        <xdr:cNvPr id="69" name="直線コネクタ 68"/>
        <xdr:cNvCxnSpPr/>
      </xdr:nvCxnSpPr>
      <xdr:spPr>
        <a:xfrm flipV="1">
          <a:off x="3098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8890</xdr:rowOff>
    </xdr:to>
    <xdr:cxnSp macro="">
      <xdr:nvCxnSpPr>
        <xdr:cNvPr id="72" name="直線コネクタ 71"/>
        <xdr:cNvCxnSpPr/>
      </xdr:nvCxnSpPr>
      <xdr:spPr>
        <a:xfrm>
          <a:off x="2209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34</xdr:row>
      <xdr:rowOff>157480</xdr:rowOff>
    </xdr:to>
    <xdr:cxnSp macro="">
      <xdr:nvCxnSpPr>
        <xdr:cNvPr id="75" name="直線コネクタ 74"/>
        <xdr:cNvCxnSpPr/>
      </xdr:nvCxnSpPr>
      <xdr:spPr>
        <a:xfrm flipV="1">
          <a:off x="1320800" y="5948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9" name="円/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68580</xdr:rowOff>
    </xdr:from>
    <xdr:to>
      <xdr:col>3</xdr:col>
      <xdr:colOff>193675</xdr:colOff>
      <xdr:row>34</xdr:row>
      <xdr:rowOff>170180</xdr:rowOff>
    </xdr:to>
    <xdr:sp macro="" textlink="">
      <xdr:nvSpPr>
        <xdr:cNvPr id="91" name="円/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電算管理費等の増加により</a:t>
          </a:r>
          <a:r>
            <a:rPr kumimoji="1" lang="ja-JP" altLang="ja-JP" sz="1100">
              <a:solidFill>
                <a:sysClr val="windowText" lastClr="000000"/>
              </a:solidFill>
              <a:effectLst/>
              <a:latin typeface="+mn-lt"/>
              <a:ea typeface="+mn-ea"/>
              <a:cs typeface="+mn-cs"/>
            </a:rPr>
            <a:t>前年度と比較して０．</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増加しましたが</a:t>
          </a:r>
          <a:r>
            <a:rPr kumimoji="1" lang="ja-JP" altLang="ja-JP" sz="1100">
              <a:solidFill>
                <a:sysClr val="windowText" lastClr="000000"/>
              </a:solidFill>
              <a:effectLst/>
              <a:latin typeface="+mn-lt"/>
              <a:ea typeface="+mn-ea"/>
              <a:cs typeface="+mn-cs"/>
            </a:rPr>
            <a:t>、いずれの年度も類似団体平均値よりも２～３ポイント程度下回っています。</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今後も引き続き経常的経費の抑制に努めていきます。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57150</xdr:rowOff>
    </xdr:from>
    <xdr:to>
      <xdr:col>24</xdr:col>
      <xdr:colOff>31750</xdr:colOff>
      <xdr:row>13</xdr:row>
      <xdr:rowOff>133350</xdr:rowOff>
    </xdr:to>
    <xdr:cxnSp macro="">
      <xdr:nvCxnSpPr>
        <xdr:cNvPr id="127" name="直線コネクタ 126"/>
        <xdr:cNvCxnSpPr/>
      </xdr:nvCxnSpPr>
      <xdr:spPr>
        <a:xfrm>
          <a:off x="15671800" y="2286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57150</xdr:rowOff>
    </xdr:from>
    <xdr:to>
      <xdr:col>22</xdr:col>
      <xdr:colOff>565150</xdr:colOff>
      <xdr:row>13</xdr:row>
      <xdr:rowOff>82550</xdr:rowOff>
    </xdr:to>
    <xdr:cxnSp macro="">
      <xdr:nvCxnSpPr>
        <xdr:cNvPr id="130" name="直線コネクタ 129"/>
        <xdr:cNvCxnSpPr/>
      </xdr:nvCxnSpPr>
      <xdr:spPr>
        <a:xfrm flipV="1">
          <a:off x="14782800" y="228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156227</xdr:rowOff>
    </xdr:from>
    <xdr:ext cx="736600" cy="259045"/>
    <xdr:sp macro="" textlink="">
      <xdr:nvSpPr>
        <xdr:cNvPr id="132" name="テキスト ボックス 131"/>
        <xdr:cNvSpPr txBox="1"/>
      </xdr:nvSpPr>
      <xdr:spPr>
        <a:xfrm>
          <a:off x="15290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82550</xdr:rowOff>
    </xdr:to>
    <xdr:cxnSp macro="">
      <xdr:nvCxnSpPr>
        <xdr:cNvPr id="133" name="直線コネクタ 132"/>
        <xdr:cNvCxnSpPr/>
      </xdr:nvCxnSpPr>
      <xdr:spPr>
        <a:xfrm>
          <a:off x="13893800" y="229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44450</xdr:rowOff>
    </xdr:from>
    <xdr:to>
      <xdr:col>20</xdr:col>
      <xdr:colOff>158750</xdr:colOff>
      <xdr:row>13</xdr:row>
      <xdr:rowOff>69850</xdr:rowOff>
    </xdr:to>
    <xdr:cxnSp macro="">
      <xdr:nvCxnSpPr>
        <xdr:cNvPr id="136" name="直線コネクタ 135"/>
        <xdr:cNvCxnSpPr/>
      </xdr:nvCxnSpPr>
      <xdr:spPr>
        <a:xfrm>
          <a:off x="13004800" y="227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82550</xdr:rowOff>
    </xdr:from>
    <xdr:to>
      <xdr:col>24</xdr:col>
      <xdr:colOff>82550</xdr:colOff>
      <xdr:row>14</xdr:row>
      <xdr:rowOff>12700</xdr:rowOff>
    </xdr:to>
    <xdr:sp macro="" textlink="">
      <xdr:nvSpPr>
        <xdr:cNvPr id="146" name="円/楕円 145"/>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99077</xdr:rowOff>
    </xdr:from>
    <xdr:ext cx="762000" cy="259045"/>
    <xdr:sp macro="" textlink="">
      <xdr:nvSpPr>
        <xdr:cNvPr id="147"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6350</xdr:rowOff>
    </xdr:from>
    <xdr:to>
      <xdr:col>22</xdr:col>
      <xdr:colOff>615950</xdr:colOff>
      <xdr:row>13</xdr:row>
      <xdr:rowOff>107950</xdr:rowOff>
    </xdr:to>
    <xdr:sp macro="" textlink="">
      <xdr:nvSpPr>
        <xdr:cNvPr id="148" name="円/楕円 147"/>
        <xdr:cNvSpPr/>
      </xdr:nvSpPr>
      <xdr:spPr>
        <a:xfrm>
          <a:off x="15621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118127</xdr:rowOff>
    </xdr:from>
    <xdr:ext cx="736600" cy="259045"/>
    <xdr:sp macro="" textlink="">
      <xdr:nvSpPr>
        <xdr:cNvPr id="149" name="テキスト ボックス 148"/>
        <xdr:cNvSpPr txBox="1"/>
      </xdr:nvSpPr>
      <xdr:spPr>
        <a:xfrm>
          <a:off x="15290800" y="20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31750</xdr:rowOff>
    </xdr:from>
    <xdr:to>
      <xdr:col>21</xdr:col>
      <xdr:colOff>412750</xdr:colOff>
      <xdr:row>13</xdr:row>
      <xdr:rowOff>133350</xdr:rowOff>
    </xdr:to>
    <xdr:sp macro="" textlink="">
      <xdr:nvSpPr>
        <xdr:cNvPr id="150" name="円/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2" name="円/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165100</xdr:rowOff>
    </xdr:from>
    <xdr:to>
      <xdr:col>19</xdr:col>
      <xdr:colOff>6350</xdr:colOff>
      <xdr:row>13</xdr:row>
      <xdr:rowOff>95250</xdr:rowOff>
    </xdr:to>
    <xdr:sp macro="" textlink="">
      <xdr:nvSpPr>
        <xdr:cNvPr id="154" name="円/楕円 153"/>
        <xdr:cNvSpPr/>
      </xdr:nvSpPr>
      <xdr:spPr>
        <a:xfrm>
          <a:off x="12954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105427</xdr:rowOff>
    </xdr:from>
    <xdr:ext cx="762000" cy="259045"/>
    <xdr:sp macro="" textlink="">
      <xdr:nvSpPr>
        <xdr:cNvPr id="155" name="テキスト ボックス 154"/>
        <xdr:cNvSpPr txBox="1"/>
      </xdr:nvSpPr>
      <xdr:spPr>
        <a:xfrm>
          <a:off x="12623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類似団体平均値を３．</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ポイント下回っておりますが、前年度と比較して０．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ポイント上昇しました。これは</a:t>
          </a:r>
          <a:r>
            <a:rPr kumimoji="1" lang="ja-JP" altLang="en-US" sz="1100">
              <a:solidFill>
                <a:sysClr val="windowText" lastClr="000000"/>
              </a:solidFill>
              <a:effectLst/>
              <a:latin typeface="+mn-lt"/>
              <a:ea typeface="+mn-ea"/>
              <a:cs typeface="+mn-cs"/>
            </a:rPr>
            <a:t>、経常一般財源の減少に加え、年金生活者等支援臨時福祉給付金支給事業による増、</a:t>
          </a:r>
          <a:r>
            <a:rPr kumimoji="1" lang="ja-JP" altLang="ja-JP" sz="1100">
              <a:solidFill>
                <a:sysClr val="windowText" lastClr="000000"/>
              </a:solidFill>
              <a:effectLst/>
              <a:latin typeface="+mn-lt"/>
              <a:ea typeface="+mn-ea"/>
              <a:cs typeface="+mn-cs"/>
            </a:rPr>
            <a:t>私立保育園運営費等の増によるものです。</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54</xdr:row>
      <xdr:rowOff>0</xdr:rowOff>
    </xdr:to>
    <xdr:cxnSp macro="">
      <xdr:nvCxnSpPr>
        <xdr:cNvPr id="188" name="直線コネクタ 187"/>
        <xdr:cNvCxnSpPr/>
      </xdr:nvCxnSpPr>
      <xdr:spPr>
        <a:xfrm>
          <a:off x="3987800" y="9156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6350</xdr:rowOff>
    </xdr:from>
    <xdr:to>
      <xdr:col>5</xdr:col>
      <xdr:colOff>549275</xdr:colOff>
      <xdr:row>53</xdr:row>
      <xdr:rowOff>69850</xdr:rowOff>
    </xdr:to>
    <xdr:cxnSp macro="">
      <xdr:nvCxnSpPr>
        <xdr:cNvPr id="191" name="直線コネクタ 190"/>
        <xdr:cNvCxnSpPr/>
      </xdr:nvCxnSpPr>
      <xdr:spPr>
        <a:xfrm>
          <a:off x="3098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168927</xdr:rowOff>
    </xdr:from>
    <xdr:ext cx="736600" cy="259045"/>
    <xdr:sp macro="" textlink="">
      <xdr:nvSpPr>
        <xdr:cNvPr id="193" name="テキスト ボックス 192"/>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139700</xdr:rowOff>
    </xdr:from>
    <xdr:to>
      <xdr:col>4</xdr:col>
      <xdr:colOff>346075</xdr:colOff>
      <xdr:row>53</xdr:row>
      <xdr:rowOff>6350</xdr:rowOff>
    </xdr:to>
    <xdr:cxnSp macro="">
      <xdr:nvCxnSpPr>
        <xdr:cNvPr id="194" name="直線コネクタ 193"/>
        <xdr:cNvCxnSpPr/>
      </xdr:nvCxnSpPr>
      <xdr:spPr>
        <a:xfrm>
          <a:off x="2209800" y="905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101600</xdr:rowOff>
    </xdr:from>
    <xdr:to>
      <xdr:col>3</xdr:col>
      <xdr:colOff>142875</xdr:colOff>
      <xdr:row>52</xdr:row>
      <xdr:rowOff>139700</xdr:rowOff>
    </xdr:to>
    <xdr:cxnSp macro="">
      <xdr:nvCxnSpPr>
        <xdr:cNvPr id="197" name="直線コネクタ 196"/>
        <xdr:cNvCxnSpPr/>
      </xdr:nvCxnSpPr>
      <xdr:spPr>
        <a:xfrm>
          <a:off x="1320800" y="901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120650</xdr:rowOff>
    </xdr:from>
    <xdr:to>
      <xdr:col>7</xdr:col>
      <xdr:colOff>66675</xdr:colOff>
      <xdr:row>54</xdr:row>
      <xdr:rowOff>50800</xdr:rowOff>
    </xdr:to>
    <xdr:sp macro="" textlink="">
      <xdr:nvSpPr>
        <xdr:cNvPr id="207" name="円/楕円 206"/>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137177</xdr:rowOff>
    </xdr:from>
    <xdr:ext cx="762000" cy="259045"/>
    <xdr:sp macro="" textlink="">
      <xdr:nvSpPr>
        <xdr:cNvPr id="208"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9" name="円/楕円 208"/>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10" name="テキスト ボックス 209"/>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127000</xdr:rowOff>
    </xdr:from>
    <xdr:to>
      <xdr:col>4</xdr:col>
      <xdr:colOff>396875</xdr:colOff>
      <xdr:row>53</xdr:row>
      <xdr:rowOff>57150</xdr:rowOff>
    </xdr:to>
    <xdr:sp macro="" textlink="">
      <xdr:nvSpPr>
        <xdr:cNvPr id="211" name="円/楕円 210"/>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67327</xdr:rowOff>
    </xdr:from>
    <xdr:ext cx="762000" cy="259045"/>
    <xdr:sp macro="" textlink="">
      <xdr:nvSpPr>
        <xdr:cNvPr id="212" name="テキスト ボックス 211"/>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88900</xdr:rowOff>
    </xdr:from>
    <xdr:to>
      <xdr:col>3</xdr:col>
      <xdr:colOff>193675</xdr:colOff>
      <xdr:row>53</xdr:row>
      <xdr:rowOff>19050</xdr:rowOff>
    </xdr:to>
    <xdr:sp macro="" textlink="">
      <xdr:nvSpPr>
        <xdr:cNvPr id="213" name="円/楕円 212"/>
        <xdr:cNvSpPr/>
      </xdr:nvSpPr>
      <xdr:spPr>
        <a:xfrm>
          <a:off x="2159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29227</xdr:rowOff>
    </xdr:from>
    <xdr:ext cx="762000" cy="259045"/>
    <xdr:sp macro="" textlink="">
      <xdr:nvSpPr>
        <xdr:cNvPr id="214" name="テキスト ボックス 213"/>
        <xdr:cNvSpPr txBox="1"/>
      </xdr:nvSpPr>
      <xdr:spPr>
        <a:xfrm>
          <a:off x="1828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50800</xdr:rowOff>
    </xdr:from>
    <xdr:to>
      <xdr:col>1</xdr:col>
      <xdr:colOff>676275</xdr:colOff>
      <xdr:row>52</xdr:row>
      <xdr:rowOff>152400</xdr:rowOff>
    </xdr:to>
    <xdr:sp macro="" textlink="">
      <xdr:nvSpPr>
        <xdr:cNvPr id="215" name="円/楕円 214"/>
        <xdr:cNvSpPr/>
      </xdr:nvSpPr>
      <xdr:spPr>
        <a:xfrm>
          <a:off x="12700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162577</xdr:rowOff>
    </xdr:from>
    <xdr:ext cx="762000" cy="259045"/>
    <xdr:sp macro="" textlink="">
      <xdr:nvSpPr>
        <xdr:cNvPr id="216" name="テキスト ボックス 215"/>
        <xdr:cNvSpPr txBox="1"/>
      </xdr:nvSpPr>
      <xdr:spPr>
        <a:xfrm>
          <a:off x="939800" y="87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記録的な大雪による除雪費用の増加等により、</a:t>
          </a:r>
          <a:r>
            <a:rPr kumimoji="1" lang="ja-JP" altLang="ja-JP" sz="1100">
              <a:solidFill>
                <a:sysClr val="windowText" lastClr="000000"/>
              </a:solidFill>
              <a:effectLst/>
              <a:latin typeface="+mn-lt"/>
              <a:ea typeface="+mn-ea"/>
              <a:cs typeface="+mn-cs"/>
            </a:rPr>
            <a:t>前年度と比較して０．</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ましたが</a:t>
          </a:r>
          <a:r>
            <a:rPr kumimoji="1" lang="ja-JP" altLang="ja-JP" sz="1100">
              <a:solidFill>
                <a:sysClr val="windowText" lastClr="000000"/>
              </a:solidFill>
              <a:effectLst/>
              <a:latin typeface="+mn-lt"/>
              <a:ea typeface="+mn-ea"/>
              <a:cs typeface="+mn-cs"/>
            </a:rPr>
            <a:t>、いずれの年度も類似団体平均値よりも２～３ポイント程度下回っています。</a:t>
          </a:r>
          <a:endParaRPr lang="ja-JP" altLang="ja-JP" sz="1100">
            <a:solidFill>
              <a:sysClr val="windowText" lastClr="000000"/>
            </a:solidFill>
            <a:effectLst/>
          </a:endParaRPr>
        </a:p>
        <a:p>
          <a:r>
            <a:rPr kumimoji="1" lang="ja-JP" altLang="en-US" sz="1100">
              <a:solidFill>
                <a:sysClr val="windowText" lastClr="000000"/>
              </a:solidFill>
              <a:latin typeface="ＭＳ Ｐゴシック"/>
            </a:rPr>
            <a:t>　今後、施設・設備の老朽化等による維持補修費の増大も予想されますが、計画的な修繕を行うなど施設の適正管理に努めていきます。</a:t>
          </a:r>
          <a:r>
            <a:rPr kumimoji="1" lang="ja-JP" altLang="en-US" sz="1300">
              <a:solidFill>
                <a:sysClr val="windowText" lastClr="000000"/>
              </a:solidFill>
              <a:latin typeface="ＭＳ Ｐゴシック"/>
            </a:rPr>
            <a:t>　</a:t>
          </a:r>
          <a:endParaRPr kumimoji="1" lang="en-US" altLang="ja-JP" sz="1100">
            <a:solidFill>
              <a:sysClr val="windowText" lastClr="000000"/>
            </a:solidFill>
            <a:latin typeface="ＭＳ Ｐゴシック"/>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50800</xdr:rowOff>
    </xdr:from>
    <xdr:to>
      <xdr:col>24</xdr:col>
      <xdr:colOff>31750</xdr:colOff>
      <xdr:row>54</xdr:row>
      <xdr:rowOff>127000</xdr:rowOff>
    </xdr:to>
    <xdr:cxnSp macro="">
      <xdr:nvCxnSpPr>
        <xdr:cNvPr id="249" name="直線コネクタ 248"/>
        <xdr:cNvCxnSpPr/>
      </xdr:nvCxnSpPr>
      <xdr:spPr>
        <a:xfrm>
          <a:off x="15671800" y="9309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50800</xdr:rowOff>
    </xdr:from>
    <xdr:to>
      <xdr:col>22</xdr:col>
      <xdr:colOff>565150</xdr:colOff>
      <xdr:row>54</xdr:row>
      <xdr:rowOff>88900</xdr:rowOff>
    </xdr:to>
    <xdr:cxnSp macro="">
      <xdr:nvCxnSpPr>
        <xdr:cNvPr id="252" name="直線コネクタ 251"/>
        <xdr:cNvCxnSpPr/>
      </xdr:nvCxnSpPr>
      <xdr:spPr>
        <a:xfrm flipV="1">
          <a:off x="14782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38100</xdr:rowOff>
    </xdr:from>
    <xdr:to>
      <xdr:col>21</xdr:col>
      <xdr:colOff>361950</xdr:colOff>
      <xdr:row>54</xdr:row>
      <xdr:rowOff>88900</xdr:rowOff>
    </xdr:to>
    <xdr:cxnSp macro="">
      <xdr:nvCxnSpPr>
        <xdr:cNvPr id="255" name="直線コネクタ 254"/>
        <xdr:cNvCxnSpPr/>
      </xdr:nvCxnSpPr>
      <xdr:spPr>
        <a:xfrm>
          <a:off x="13893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54</xdr:row>
      <xdr:rowOff>38100</xdr:rowOff>
    </xdr:to>
    <xdr:cxnSp macro="">
      <xdr:nvCxnSpPr>
        <xdr:cNvPr id="258" name="直線コネクタ 257"/>
        <xdr:cNvCxnSpPr/>
      </xdr:nvCxnSpPr>
      <xdr:spPr>
        <a:xfrm>
          <a:off x="13004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8" name="円/楕円 267"/>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69"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0</xdr:rowOff>
    </xdr:from>
    <xdr:to>
      <xdr:col>22</xdr:col>
      <xdr:colOff>615950</xdr:colOff>
      <xdr:row>54</xdr:row>
      <xdr:rowOff>101600</xdr:rowOff>
    </xdr:to>
    <xdr:sp macro="" textlink="">
      <xdr:nvSpPr>
        <xdr:cNvPr id="270" name="円/楕円 269"/>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111777</xdr:rowOff>
    </xdr:from>
    <xdr:ext cx="736600" cy="259045"/>
    <xdr:sp macro="" textlink="">
      <xdr:nvSpPr>
        <xdr:cNvPr id="271" name="テキスト ボックス 270"/>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158750</xdr:rowOff>
    </xdr:from>
    <xdr:to>
      <xdr:col>20</xdr:col>
      <xdr:colOff>209550</xdr:colOff>
      <xdr:row>54</xdr:row>
      <xdr:rowOff>88900</xdr:rowOff>
    </xdr:to>
    <xdr:sp macro="" textlink="">
      <xdr:nvSpPr>
        <xdr:cNvPr id="274" name="円/楕円 273"/>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99077</xdr:rowOff>
    </xdr:from>
    <xdr:ext cx="762000" cy="259045"/>
    <xdr:sp macro="" textlink="">
      <xdr:nvSpPr>
        <xdr:cNvPr id="275" name="テキスト ボックス 274"/>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133350</xdr:rowOff>
    </xdr:from>
    <xdr:to>
      <xdr:col>19</xdr:col>
      <xdr:colOff>6350</xdr:colOff>
      <xdr:row>54</xdr:row>
      <xdr:rowOff>63500</xdr:rowOff>
    </xdr:to>
    <xdr:sp macro="" textlink="">
      <xdr:nvSpPr>
        <xdr:cNvPr id="276" name="円/楕円 275"/>
        <xdr:cNvSpPr/>
      </xdr:nvSpPr>
      <xdr:spPr>
        <a:xfrm>
          <a:off x="12954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73677</xdr:rowOff>
    </xdr:from>
    <xdr:ext cx="762000" cy="259045"/>
    <xdr:sp macro="" textlink="">
      <xdr:nvSpPr>
        <xdr:cNvPr id="277" name="テキスト ボックス 276"/>
        <xdr:cNvSpPr txBox="1"/>
      </xdr:nvSpPr>
      <xdr:spPr>
        <a:xfrm>
          <a:off x="12623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前年度と比較して０．</a:t>
          </a:r>
          <a:r>
            <a:rPr kumimoji="1" lang="ja-JP" altLang="en-US" sz="1100">
              <a:solidFill>
                <a:sysClr val="windowText" lastClr="000000"/>
              </a:solidFill>
              <a:effectLst/>
              <a:latin typeface="+mn-lt"/>
              <a:ea typeface="+mn-ea"/>
              <a:cs typeface="+mn-cs"/>
            </a:rPr>
            <a:t>１ポ</a:t>
          </a:r>
          <a:r>
            <a:rPr kumimoji="1" lang="ja-JP" altLang="ja-JP" sz="1100">
              <a:solidFill>
                <a:sysClr val="windowText" lastClr="000000"/>
              </a:solidFill>
              <a:effectLst/>
              <a:latin typeface="+mn-lt"/>
              <a:ea typeface="+mn-ea"/>
              <a:cs typeface="+mn-cs"/>
            </a:rPr>
            <a:t>イント上昇しました。</a:t>
          </a:r>
          <a:r>
            <a:rPr kumimoji="1" lang="ja-JP" altLang="en-US" sz="1100">
              <a:solidFill>
                <a:sysClr val="windowText" lastClr="000000"/>
              </a:solidFill>
              <a:effectLst/>
              <a:latin typeface="+mn-lt"/>
              <a:ea typeface="+mn-ea"/>
              <a:cs typeface="+mn-cs"/>
            </a:rPr>
            <a:t>これは、企業立地促進補助金が前年対比１３．３億円</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となったこと</a:t>
          </a:r>
          <a:r>
            <a:rPr kumimoji="1" lang="ja-JP" altLang="ja-JP" sz="1100">
              <a:solidFill>
                <a:sysClr val="windowText" lastClr="000000"/>
              </a:solidFill>
              <a:effectLst/>
              <a:latin typeface="+mn-lt"/>
              <a:ea typeface="+mn-ea"/>
              <a:cs typeface="+mn-cs"/>
            </a:rPr>
            <a:t>によるものです。　</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補助金の公平性・透明性の確保</a:t>
          </a:r>
          <a:r>
            <a:rPr kumimoji="1" lang="ja-JP" altLang="en-US" sz="1100">
              <a:solidFill>
                <a:sysClr val="windowText" lastClr="000000"/>
              </a:solidFill>
              <a:effectLst/>
              <a:latin typeface="+mn-lt"/>
              <a:ea typeface="+mn-ea"/>
              <a:cs typeface="+mn-cs"/>
            </a:rPr>
            <a:t>に努め</a:t>
          </a:r>
          <a:r>
            <a:rPr kumimoji="1" lang="ja-JP" altLang="ja-JP" sz="1100">
              <a:solidFill>
                <a:sysClr val="windowText" lastClr="000000"/>
              </a:solidFill>
              <a:effectLst/>
              <a:latin typeface="+mn-lt"/>
              <a:ea typeface="+mn-ea"/>
              <a:cs typeface="+mn-cs"/>
            </a:rPr>
            <a:t>、実績報告の精査及び支出効果</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検証</a:t>
          </a:r>
          <a:r>
            <a:rPr kumimoji="1" lang="ja-JP" altLang="en-US" sz="1100">
              <a:solidFill>
                <a:sysClr val="windowText" lastClr="000000"/>
              </a:solidFill>
              <a:effectLst/>
              <a:latin typeface="+mn-lt"/>
              <a:ea typeface="+mn-ea"/>
              <a:cs typeface="+mn-cs"/>
            </a:rPr>
            <a:t>を行い</a:t>
          </a:r>
          <a:r>
            <a:rPr kumimoji="1" lang="ja-JP" altLang="ja-JP" sz="1100">
              <a:solidFill>
                <a:sysClr val="windowText" lastClr="000000"/>
              </a:solidFill>
              <a:effectLst/>
              <a:latin typeface="+mn-lt"/>
              <a:ea typeface="+mn-ea"/>
              <a:cs typeface="+mn-cs"/>
            </a:rPr>
            <a:t>、必要に応じて見直しを行</a:t>
          </a:r>
          <a:r>
            <a:rPr kumimoji="1" lang="ja-JP" altLang="en-US" sz="1100">
              <a:solidFill>
                <a:sysClr val="windowText" lastClr="000000"/>
              </a:solidFill>
              <a:effectLst/>
              <a:latin typeface="+mn-lt"/>
              <a:ea typeface="+mn-ea"/>
              <a:cs typeface="+mn-cs"/>
            </a:rPr>
            <a:t>っています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38</xdr:row>
      <xdr:rowOff>17272</xdr:rowOff>
    </xdr:to>
    <xdr:cxnSp macro="">
      <xdr:nvCxnSpPr>
        <xdr:cNvPr id="308" name="直線コネクタ 307"/>
        <xdr:cNvCxnSpPr/>
      </xdr:nvCxnSpPr>
      <xdr:spPr>
        <a:xfrm>
          <a:off x="15671800" y="65232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38</xdr:row>
      <xdr:rowOff>8128</xdr:rowOff>
    </xdr:to>
    <xdr:cxnSp macro="">
      <xdr:nvCxnSpPr>
        <xdr:cNvPr id="311" name="直線コネクタ 310"/>
        <xdr:cNvCxnSpPr/>
      </xdr:nvCxnSpPr>
      <xdr:spPr>
        <a:xfrm>
          <a:off x="14782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124714</xdr:rowOff>
    </xdr:to>
    <xdr:cxnSp macro="">
      <xdr:nvCxnSpPr>
        <xdr:cNvPr id="314" name="直線コネクタ 313"/>
        <xdr:cNvCxnSpPr/>
      </xdr:nvCxnSpPr>
      <xdr:spPr>
        <a:xfrm>
          <a:off x="13893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33274</xdr:rowOff>
    </xdr:to>
    <xdr:cxnSp macro="">
      <xdr:nvCxnSpPr>
        <xdr:cNvPr id="317" name="直線コネクタ 316"/>
        <xdr:cNvCxnSpPr/>
      </xdr:nvCxnSpPr>
      <xdr:spPr>
        <a:xfrm>
          <a:off x="13004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7" name="円/楕円 326"/>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8"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29" name="円/楕円 328"/>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30" name="テキスト ボックス 329"/>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31" name="円/楕円 330"/>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32" name="テキスト ボックス 331"/>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153924</xdr:rowOff>
    </xdr:from>
    <xdr:to>
      <xdr:col>20</xdr:col>
      <xdr:colOff>209550</xdr:colOff>
      <xdr:row>37</xdr:row>
      <xdr:rowOff>84074</xdr:rowOff>
    </xdr:to>
    <xdr:sp macro="" textlink="">
      <xdr:nvSpPr>
        <xdr:cNvPr id="333" name="円/楕円 332"/>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68851</xdr:rowOff>
    </xdr:from>
    <xdr:ext cx="762000" cy="259045"/>
    <xdr:sp macro="" textlink="">
      <xdr:nvSpPr>
        <xdr:cNvPr id="334" name="テキスト ボックス 333"/>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35" name="円/楕円 334"/>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36" name="テキスト ボックス 335"/>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類似団体平均値を３．</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ポイント上回っておりますが、前年度と比較して</a:t>
          </a:r>
          <a:r>
            <a:rPr kumimoji="1" lang="ja-JP" altLang="en-US" sz="1100">
              <a:solidFill>
                <a:sysClr val="windowText" lastClr="000000"/>
              </a:solidFill>
              <a:effectLst/>
              <a:latin typeface="+mn-lt"/>
              <a:ea typeface="+mn-ea"/>
              <a:cs typeface="+mn-cs"/>
            </a:rPr>
            <a:t>０．３</a:t>
          </a:r>
          <a:r>
            <a:rPr kumimoji="1" lang="ja-JP" altLang="ja-JP" sz="1100">
              <a:solidFill>
                <a:sysClr val="windowText" lastClr="000000"/>
              </a:solidFill>
              <a:effectLst/>
              <a:latin typeface="+mn-lt"/>
              <a:ea typeface="+mn-ea"/>
              <a:cs typeface="+mn-cs"/>
            </a:rPr>
            <a:t>ポイント減少しました。これは、平成１８年度から継続している市債発行の抑制と繰上償還の効果によるものです。</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今後、新市庁舎整備等による市債発行額の増が見込まれ、後世への負担を少しでも軽減できるよう、義務的経費の削減を中心とする更なる行財政改革を進め、財政の健全化を図ります。</a:t>
          </a:r>
          <a:endParaRPr lang="ja-JP" altLang="ja-JP">
            <a:effectLst/>
          </a:endParaRPr>
        </a:p>
        <a:p>
          <a:endParaRPr lang="en-US" altLang="ja-JP" sz="1400">
            <a:solidFill>
              <a:sysClr val="windowText" lastClr="000000"/>
            </a:solidFill>
            <a:effectLst/>
          </a:endParaRPr>
        </a:p>
        <a:p>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24130</xdr:rowOff>
    </xdr:to>
    <xdr:cxnSp macro="">
      <xdr:nvCxnSpPr>
        <xdr:cNvPr id="369" name="直線コネクタ 368"/>
        <xdr:cNvCxnSpPr/>
      </xdr:nvCxnSpPr>
      <xdr:spPr>
        <a:xfrm flipV="1">
          <a:off x="3987800" y="13545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50816</xdr:rowOff>
    </xdr:from>
    <xdr:ext cx="762000" cy="259045"/>
    <xdr:sp macro="" textlink="">
      <xdr:nvSpPr>
        <xdr:cNvPr id="370"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130811</xdr:rowOff>
    </xdr:to>
    <xdr:cxnSp macro="">
      <xdr:nvCxnSpPr>
        <xdr:cNvPr id="372" name="直線コネクタ 371"/>
        <xdr:cNvCxnSpPr/>
      </xdr:nvCxnSpPr>
      <xdr:spPr>
        <a:xfrm flipV="1">
          <a:off x="3098800" y="13568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4" name="テキスト ボックス 373"/>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130811</xdr:rowOff>
    </xdr:from>
    <xdr:to>
      <xdr:col>4</xdr:col>
      <xdr:colOff>346075</xdr:colOff>
      <xdr:row>79</xdr:row>
      <xdr:rowOff>153670</xdr:rowOff>
    </xdr:to>
    <xdr:cxnSp macro="">
      <xdr:nvCxnSpPr>
        <xdr:cNvPr id="375" name="直線コネクタ 374"/>
        <xdr:cNvCxnSpPr/>
      </xdr:nvCxnSpPr>
      <xdr:spPr>
        <a:xfrm flipV="1">
          <a:off x="2209800" y="13675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66057</xdr:rowOff>
    </xdr:from>
    <xdr:ext cx="762000" cy="259045"/>
    <xdr:sp macro="" textlink="">
      <xdr:nvSpPr>
        <xdr:cNvPr id="377" name="テキスト ボックス 376"/>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153670</xdr:rowOff>
    </xdr:from>
    <xdr:to>
      <xdr:col>3</xdr:col>
      <xdr:colOff>142875</xdr:colOff>
      <xdr:row>80</xdr:row>
      <xdr:rowOff>5080</xdr:rowOff>
    </xdr:to>
    <xdr:cxnSp macro="">
      <xdr:nvCxnSpPr>
        <xdr:cNvPr id="378" name="直線コネクタ 377"/>
        <xdr:cNvCxnSpPr/>
      </xdr:nvCxnSpPr>
      <xdr:spPr>
        <a:xfrm flipV="1">
          <a:off x="1320800" y="1369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88916</xdr:rowOff>
    </xdr:from>
    <xdr:ext cx="762000" cy="259045"/>
    <xdr:sp macro="" textlink="">
      <xdr:nvSpPr>
        <xdr:cNvPr id="380" name="テキスト ボックス 379"/>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104157</xdr:rowOff>
    </xdr:from>
    <xdr:ext cx="762000" cy="259045"/>
    <xdr:sp macro="" textlink="">
      <xdr:nvSpPr>
        <xdr:cNvPr id="382" name="テキスト ボックス 381"/>
        <xdr:cNvSpPr txBox="1"/>
      </xdr:nvSpPr>
      <xdr:spPr>
        <a:xfrm>
          <a:off x="939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8" name="円/楕円 387"/>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89"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90" name="円/楕円 389"/>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91" name="テキスト ボックス 390"/>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80011</xdr:rowOff>
    </xdr:from>
    <xdr:to>
      <xdr:col>4</xdr:col>
      <xdr:colOff>396875</xdr:colOff>
      <xdr:row>80</xdr:row>
      <xdr:rowOff>10161</xdr:rowOff>
    </xdr:to>
    <xdr:sp macro="" textlink="">
      <xdr:nvSpPr>
        <xdr:cNvPr id="392" name="円/楕円 391"/>
        <xdr:cNvSpPr/>
      </xdr:nvSpPr>
      <xdr:spPr>
        <a:xfrm>
          <a:off x="3048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166388</xdr:rowOff>
    </xdr:from>
    <xdr:ext cx="762000" cy="259045"/>
    <xdr:sp macro="" textlink="">
      <xdr:nvSpPr>
        <xdr:cNvPr id="393" name="テキスト ボックス 392"/>
        <xdr:cNvSpPr txBox="1"/>
      </xdr:nvSpPr>
      <xdr:spPr>
        <a:xfrm>
          <a:off x="2717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102870</xdr:rowOff>
    </xdr:from>
    <xdr:to>
      <xdr:col>3</xdr:col>
      <xdr:colOff>193675</xdr:colOff>
      <xdr:row>80</xdr:row>
      <xdr:rowOff>33020</xdr:rowOff>
    </xdr:to>
    <xdr:sp macro="" textlink="">
      <xdr:nvSpPr>
        <xdr:cNvPr id="394" name="円/楕円 393"/>
        <xdr:cNvSpPr/>
      </xdr:nvSpPr>
      <xdr:spPr>
        <a:xfrm>
          <a:off x="2159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17797</xdr:rowOff>
    </xdr:from>
    <xdr:ext cx="762000" cy="259045"/>
    <xdr:sp macro="" textlink="">
      <xdr:nvSpPr>
        <xdr:cNvPr id="395" name="テキスト ボックス 394"/>
        <xdr:cNvSpPr txBox="1"/>
      </xdr:nvSpPr>
      <xdr:spPr>
        <a:xfrm>
          <a:off x="1828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125730</xdr:rowOff>
    </xdr:from>
    <xdr:to>
      <xdr:col>1</xdr:col>
      <xdr:colOff>676275</xdr:colOff>
      <xdr:row>80</xdr:row>
      <xdr:rowOff>55880</xdr:rowOff>
    </xdr:to>
    <xdr:sp macro="" textlink="">
      <xdr:nvSpPr>
        <xdr:cNvPr id="396" name="円/楕円 395"/>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40657</xdr:rowOff>
    </xdr:from>
    <xdr:ext cx="762000" cy="259045"/>
    <xdr:sp macro="" textlink="">
      <xdr:nvSpPr>
        <xdr:cNvPr id="397" name="テキスト ボックス 396"/>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前年度と比較して</a:t>
          </a:r>
          <a:r>
            <a:rPr kumimoji="1" lang="ja-JP" altLang="en-US" sz="1100">
              <a:solidFill>
                <a:sysClr val="windowText" lastClr="000000"/>
              </a:solidFill>
              <a:effectLst/>
              <a:latin typeface="+mn-lt"/>
              <a:ea typeface="+mn-ea"/>
              <a:cs typeface="+mn-cs"/>
            </a:rPr>
            <a:t>３．２</a:t>
          </a:r>
          <a:r>
            <a:rPr kumimoji="1" lang="ja-JP" altLang="ja-JP" sz="1100">
              <a:solidFill>
                <a:sysClr val="windowText" lastClr="000000"/>
              </a:solidFill>
              <a:effectLst/>
              <a:latin typeface="+mn-lt"/>
              <a:ea typeface="+mn-ea"/>
              <a:cs typeface="+mn-cs"/>
            </a:rPr>
            <a:t>ポイント上昇しましたが、類似団体、全国平均</a:t>
          </a:r>
          <a:r>
            <a:rPr kumimoji="1" lang="ja-JP" altLang="en-US" sz="1100">
              <a:solidFill>
                <a:sysClr val="windowText" lastClr="000000"/>
              </a:solidFill>
              <a:effectLst/>
              <a:latin typeface="+mn-lt"/>
              <a:ea typeface="+mn-ea"/>
              <a:cs typeface="+mn-cs"/>
            </a:rPr>
            <a:t>とも</a:t>
          </a:r>
          <a:r>
            <a:rPr kumimoji="1" lang="ja-JP" altLang="ja-JP" sz="1100">
              <a:solidFill>
                <a:sysClr val="windowText" lastClr="000000"/>
              </a:solidFill>
              <a:effectLst/>
              <a:latin typeface="+mn-lt"/>
              <a:ea typeface="+mn-ea"/>
              <a:cs typeface="+mn-cs"/>
            </a:rPr>
            <a:t>に下回っており、平成２０年</a:t>
          </a:r>
          <a:r>
            <a:rPr kumimoji="1" lang="ja-JP" altLang="en-US" sz="1100">
              <a:solidFill>
                <a:sysClr val="windowText" lastClr="000000"/>
              </a:solidFill>
              <a:effectLst/>
              <a:latin typeface="+mn-lt"/>
              <a:ea typeface="+mn-ea"/>
              <a:cs typeface="+mn-cs"/>
            </a:rPr>
            <a:t>度</a:t>
          </a:r>
          <a:r>
            <a:rPr kumimoji="1" lang="ja-JP" altLang="ja-JP" sz="1100">
              <a:solidFill>
                <a:sysClr val="windowText" lastClr="000000"/>
              </a:solidFill>
              <a:effectLst/>
              <a:latin typeface="+mn-lt"/>
              <a:ea typeface="+mn-ea"/>
              <a:cs typeface="+mn-cs"/>
            </a:rPr>
            <a:t>以降低い率を維持しています。</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75</xdr:row>
      <xdr:rowOff>152146</xdr:rowOff>
    </xdr:to>
    <xdr:cxnSp macro="">
      <xdr:nvCxnSpPr>
        <xdr:cNvPr id="428" name="直線コネクタ 427"/>
        <xdr:cNvCxnSpPr/>
      </xdr:nvCxnSpPr>
      <xdr:spPr>
        <a:xfrm>
          <a:off x="15671800" y="128645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159004</xdr:rowOff>
    </xdr:from>
    <xdr:to>
      <xdr:col>22</xdr:col>
      <xdr:colOff>565150</xdr:colOff>
      <xdr:row>75</xdr:row>
      <xdr:rowOff>5842</xdr:rowOff>
    </xdr:to>
    <xdr:cxnSp macro="">
      <xdr:nvCxnSpPr>
        <xdr:cNvPr id="431" name="直線コネクタ 430"/>
        <xdr:cNvCxnSpPr/>
      </xdr:nvCxnSpPr>
      <xdr:spPr>
        <a:xfrm>
          <a:off x="14782800" y="12846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40132</xdr:rowOff>
    </xdr:from>
    <xdr:to>
      <xdr:col>21</xdr:col>
      <xdr:colOff>361950</xdr:colOff>
      <xdr:row>74</xdr:row>
      <xdr:rowOff>159004</xdr:rowOff>
    </xdr:to>
    <xdr:cxnSp macro="">
      <xdr:nvCxnSpPr>
        <xdr:cNvPr id="434" name="直線コネクタ 433"/>
        <xdr:cNvCxnSpPr/>
      </xdr:nvCxnSpPr>
      <xdr:spPr>
        <a:xfrm>
          <a:off x="13893800" y="127274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100855</xdr:rowOff>
    </xdr:from>
    <xdr:ext cx="762000" cy="259045"/>
    <xdr:sp macro="" textlink="">
      <xdr:nvSpPr>
        <xdr:cNvPr id="436" name="テキスト ボックス 435"/>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40132</xdr:rowOff>
    </xdr:to>
    <xdr:cxnSp macro="">
      <xdr:nvCxnSpPr>
        <xdr:cNvPr id="437" name="直線コネクタ 436"/>
        <xdr:cNvCxnSpPr/>
      </xdr:nvCxnSpPr>
      <xdr:spPr>
        <a:xfrm>
          <a:off x="13004800" y="127000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9" name="テキスト ボックス 438"/>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41419</xdr:rowOff>
    </xdr:from>
    <xdr:ext cx="762000" cy="259045"/>
    <xdr:sp macro="" textlink="">
      <xdr:nvSpPr>
        <xdr:cNvPr id="441" name="テキスト ボックス 440"/>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7" name="円/楕円 446"/>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9923</xdr:rowOff>
    </xdr:from>
    <xdr:ext cx="762000" cy="259045"/>
    <xdr:sp macro="" textlink="">
      <xdr:nvSpPr>
        <xdr:cNvPr id="448" name="公債費以外該当値テキスト"/>
        <xdr:cNvSpPr txBox="1"/>
      </xdr:nvSpPr>
      <xdr:spPr>
        <a:xfrm>
          <a:off x="16598900" y="128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49" name="円/楕円 448"/>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50" name="テキスト ボックス 449"/>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108204</xdr:rowOff>
    </xdr:from>
    <xdr:to>
      <xdr:col>21</xdr:col>
      <xdr:colOff>412750</xdr:colOff>
      <xdr:row>75</xdr:row>
      <xdr:rowOff>38354</xdr:rowOff>
    </xdr:to>
    <xdr:sp macro="" textlink="">
      <xdr:nvSpPr>
        <xdr:cNvPr id="451" name="円/楕円 450"/>
        <xdr:cNvSpPr/>
      </xdr:nvSpPr>
      <xdr:spPr>
        <a:xfrm>
          <a:off x="14732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48531</xdr:rowOff>
    </xdr:from>
    <xdr:ext cx="762000" cy="259045"/>
    <xdr:sp macro="" textlink="">
      <xdr:nvSpPr>
        <xdr:cNvPr id="452" name="テキスト ボックス 451"/>
        <xdr:cNvSpPr txBox="1"/>
      </xdr:nvSpPr>
      <xdr:spPr>
        <a:xfrm>
          <a:off x="14401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160782</xdr:rowOff>
    </xdr:from>
    <xdr:to>
      <xdr:col>20</xdr:col>
      <xdr:colOff>209550</xdr:colOff>
      <xdr:row>74</xdr:row>
      <xdr:rowOff>90932</xdr:rowOff>
    </xdr:to>
    <xdr:sp macro="" textlink="">
      <xdr:nvSpPr>
        <xdr:cNvPr id="453" name="円/楕円 452"/>
        <xdr:cNvSpPr/>
      </xdr:nvSpPr>
      <xdr:spPr>
        <a:xfrm>
          <a:off x="13843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101109</xdr:rowOff>
    </xdr:from>
    <xdr:ext cx="762000" cy="259045"/>
    <xdr:sp macro="" textlink="">
      <xdr:nvSpPr>
        <xdr:cNvPr id="454" name="テキスト ボックス 453"/>
        <xdr:cNvSpPr txBox="1"/>
      </xdr:nvSpPr>
      <xdr:spPr>
        <a:xfrm>
          <a:off x="13512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133350</xdr:rowOff>
    </xdr:from>
    <xdr:to>
      <xdr:col>19</xdr:col>
      <xdr:colOff>6350</xdr:colOff>
      <xdr:row>74</xdr:row>
      <xdr:rowOff>63500</xdr:rowOff>
    </xdr:to>
    <xdr:sp macro="" textlink="">
      <xdr:nvSpPr>
        <xdr:cNvPr id="455" name="円/楕円 454"/>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73677</xdr:rowOff>
    </xdr:from>
    <xdr:ext cx="762000" cy="259045"/>
    <xdr:sp macro="" textlink="">
      <xdr:nvSpPr>
        <xdr:cNvPr id="456" name="テキスト ボックス 455"/>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鳥取県鳥取市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99220</xdr:rowOff>
    </xdr:from>
    <xdr:to>
      <xdr:col>4</xdr:col>
      <xdr:colOff>1117600</xdr:colOff>
      <xdr:row>14</xdr:row>
      <xdr:rowOff>111466</xdr:rowOff>
    </xdr:to>
    <xdr:cxnSp macro="">
      <xdr:nvCxnSpPr>
        <xdr:cNvPr id="52" name="直線コネクタ 51"/>
        <xdr:cNvCxnSpPr/>
      </xdr:nvCxnSpPr>
      <xdr:spPr bwMode="auto">
        <a:xfrm>
          <a:off x="5003800" y="2547145"/>
          <a:ext cx="647700" cy="12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32188</xdr:rowOff>
    </xdr:from>
    <xdr:ext cx="762000" cy="259045"/>
    <xdr:sp macro="" textlink="">
      <xdr:nvSpPr>
        <xdr:cNvPr id="53" name="人口1人当たり決算額の推移平均値テキスト130"/>
        <xdr:cNvSpPr txBox="1"/>
      </xdr:nvSpPr>
      <xdr:spPr>
        <a:xfrm>
          <a:off x="5740400" y="282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99220</xdr:rowOff>
    </xdr:from>
    <xdr:to>
      <xdr:col>4</xdr:col>
      <xdr:colOff>469900</xdr:colOff>
      <xdr:row>14</xdr:row>
      <xdr:rowOff>139061</xdr:rowOff>
    </xdr:to>
    <xdr:cxnSp macro="">
      <xdr:nvCxnSpPr>
        <xdr:cNvPr id="55" name="直線コネクタ 54"/>
        <xdr:cNvCxnSpPr/>
      </xdr:nvCxnSpPr>
      <xdr:spPr bwMode="auto">
        <a:xfrm flipV="1">
          <a:off x="4305300" y="2547145"/>
          <a:ext cx="698500" cy="3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126371</xdr:rowOff>
    </xdr:from>
    <xdr:ext cx="736600" cy="259045"/>
    <xdr:sp macro="" textlink="">
      <xdr:nvSpPr>
        <xdr:cNvPr id="57" name="テキスト ボックス 56"/>
        <xdr:cNvSpPr txBox="1"/>
      </xdr:nvSpPr>
      <xdr:spPr>
        <a:xfrm>
          <a:off x="4622800" y="291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139061</xdr:rowOff>
    </xdr:from>
    <xdr:to>
      <xdr:col>3</xdr:col>
      <xdr:colOff>904875</xdr:colOff>
      <xdr:row>14</xdr:row>
      <xdr:rowOff>145462</xdr:rowOff>
    </xdr:to>
    <xdr:cxnSp macro="">
      <xdr:nvCxnSpPr>
        <xdr:cNvPr id="58" name="直線コネクタ 57"/>
        <xdr:cNvCxnSpPr/>
      </xdr:nvCxnSpPr>
      <xdr:spPr bwMode="auto">
        <a:xfrm flipV="1">
          <a:off x="3606800" y="2586986"/>
          <a:ext cx="698500" cy="6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168140</xdr:rowOff>
    </xdr:from>
    <xdr:ext cx="762000" cy="259045"/>
    <xdr:sp macro="" textlink="">
      <xdr:nvSpPr>
        <xdr:cNvPr id="60" name="テキスト ボックス 59"/>
        <xdr:cNvSpPr txBox="1"/>
      </xdr:nvSpPr>
      <xdr:spPr>
        <a:xfrm>
          <a:off x="3924300" y="295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94550</xdr:rowOff>
    </xdr:from>
    <xdr:to>
      <xdr:col>3</xdr:col>
      <xdr:colOff>206375</xdr:colOff>
      <xdr:row>14</xdr:row>
      <xdr:rowOff>145462</xdr:rowOff>
    </xdr:to>
    <xdr:cxnSp macro="">
      <xdr:nvCxnSpPr>
        <xdr:cNvPr id="61" name="直線コネクタ 60"/>
        <xdr:cNvCxnSpPr/>
      </xdr:nvCxnSpPr>
      <xdr:spPr bwMode="auto">
        <a:xfrm>
          <a:off x="2908300" y="2542475"/>
          <a:ext cx="698500" cy="5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55015</xdr:rowOff>
    </xdr:from>
    <xdr:ext cx="762000" cy="259045"/>
    <xdr:sp macro="" textlink="">
      <xdr:nvSpPr>
        <xdr:cNvPr id="63" name="テキスト ボックス 62"/>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7140</xdr:rowOff>
    </xdr:from>
    <xdr:ext cx="762000" cy="259045"/>
    <xdr:sp macro="" textlink="">
      <xdr:nvSpPr>
        <xdr:cNvPr id="65" name="テキスト ボックス 64"/>
        <xdr:cNvSpPr txBox="1"/>
      </xdr:nvSpPr>
      <xdr:spPr>
        <a:xfrm>
          <a:off x="2527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60666</xdr:rowOff>
    </xdr:from>
    <xdr:to>
      <xdr:col>5</xdr:col>
      <xdr:colOff>34925</xdr:colOff>
      <xdr:row>14</xdr:row>
      <xdr:rowOff>162266</xdr:rowOff>
    </xdr:to>
    <xdr:sp macro="" textlink="">
      <xdr:nvSpPr>
        <xdr:cNvPr id="71" name="円/楕円 70"/>
        <xdr:cNvSpPr/>
      </xdr:nvSpPr>
      <xdr:spPr bwMode="auto">
        <a:xfrm>
          <a:off x="5600700" y="2508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77193</xdr:rowOff>
    </xdr:from>
    <xdr:ext cx="762000" cy="259045"/>
    <xdr:sp macro="" textlink="">
      <xdr:nvSpPr>
        <xdr:cNvPr id="72" name="人口1人当たり決算額の推移該当値テキスト130"/>
        <xdr:cNvSpPr txBox="1"/>
      </xdr:nvSpPr>
      <xdr:spPr>
        <a:xfrm>
          <a:off x="5740400" y="23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72,184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48420</xdr:rowOff>
    </xdr:from>
    <xdr:to>
      <xdr:col>4</xdr:col>
      <xdr:colOff>520700</xdr:colOff>
      <xdr:row>14</xdr:row>
      <xdr:rowOff>150020</xdr:rowOff>
    </xdr:to>
    <xdr:sp macro="" textlink="">
      <xdr:nvSpPr>
        <xdr:cNvPr id="73" name="円/楕円 72"/>
        <xdr:cNvSpPr/>
      </xdr:nvSpPr>
      <xdr:spPr bwMode="auto">
        <a:xfrm>
          <a:off x="4953000" y="249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160197</xdr:rowOff>
    </xdr:from>
    <xdr:ext cx="736600" cy="259045"/>
    <xdr:sp macro="" textlink="">
      <xdr:nvSpPr>
        <xdr:cNvPr id="74" name="テキスト ボックス 73"/>
        <xdr:cNvSpPr txBox="1"/>
      </xdr:nvSpPr>
      <xdr:spPr>
        <a:xfrm>
          <a:off x="4622800" y="226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88261</xdr:rowOff>
    </xdr:from>
    <xdr:to>
      <xdr:col>3</xdr:col>
      <xdr:colOff>955675</xdr:colOff>
      <xdr:row>15</xdr:row>
      <xdr:rowOff>18411</xdr:rowOff>
    </xdr:to>
    <xdr:sp macro="" textlink="">
      <xdr:nvSpPr>
        <xdr:cNvPr id="75" name="円/楕円 74"/>
        <xdr:cNvSpPr/>
      </xdr:nvSpPr>
      <xdr:spPr bwMode="auto">
        <a:xfrm>
          <a:off x="4254500" y="253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28588</xdr:rowOff>
    </xdr:from>
    <xdr:ext cx="762000" cy="259045"/>
    <xdr:sp macro="" textlink="">
      <xdr:nvSpPr>
        <xdr:cNvPr id="76" name="テキスト ボックス 75"/>
        <xdr:cNvSpPr txBox="1"/>
      </xdr:nvSpPr>
      <xdr:spPr>
        <a:xfrm>
          <a:off x="3924300" y="230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71,339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94662</xdr:rowOff>
    </xdr:from>
    <xdr:to>
      <xdr:col>3</xdr:col>
      <xdr:colOff>257175</xdr:colOff>
      <xdr:row>15</xdr:row>
      <xdr:rowOff>24812</xdr:rowOff>
    </xdr:to>
    <xdr:sp macro="" textlink="">
      <xdr:nvSpPr>
        <xdr:cNvPr id="77" name="円/楕円 76"/>
        <xdr:cNvSpPr/>
      </xdr:nvSpPr>
      <xdr:spPr bwMode="auto">
        <a:xfrm>
          <a:off x="3556000" y="254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34989</xdr:rowOff>
    </xdr:from>
    <xdr:ext cx="762000" cy="259045"/>
    <xdr:sp macro="" textlink="">
      <xdr:nvSpPr>
        <xdr:cNvPr id="78" name="テキスト ボックス 77"/>
        <xdr:cNvSpPr txBox="1"/>
      </xdr:nvSpPr>
      <xdr:spPr>
        <a:xfrm>
          <a:off x="3225800" y="231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71,143</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43750</xdr:rowOff>
    </xdr:from>
    <xdr:to>
      <xdr:col>2</xdr:col>
      <xdr:colOff>692150</xdr:colOff>
      <xdr:row>14</xdr:row>
      <xdr:rowOff>145350</xdr:rowOff>
    </xdr:to>
    <xdr:sp macro="" textlink="">
      <xdr:nvSpPr>
        <xdr:cNvPr id="79" name="円/楕円 78"/>
        <xdr:cNvSpPr/>
      </xdr:nvSpPr>
      <xdr:spPr bwMode="auto">
        <a:xfrm>
          <a:off x="2857500" y="2491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155527</xdr:rowOff>
    </xdr:from>
    <xdr:ext cx="762000" cy="259045"/>
    <xdr:sp macro="" textlink="">
      <xdr:nvSpPr>
        <xdr:cNvPr id="80" name="テキスト ボックス 79"/>
        <xdr:cNvSpPr txBox="1"/>
      </xdr:nvSpPr>
      <xdr:spPr>
        <a:xfrm>
          <a:off x="2527300" y="22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291249</xdr:rowOff>
    </xdr:from>
    <xdr:to>
      <xdr:col>4</xdr:col>
      <xdr:colOff>1117600</xdr:colOff>
      <xdr:row>33</xdr:row>
      <xdr:rowOff>319596</xdr:rowOff>
    </xdr:to>
    <xdr:cxnSp macro="">
      <xdr:nvCxnSpPr>
        <xdr:cNvPr id="113" name="直線コネクタ 112"/>
        <xdr:cNvCxnSpPr/>
      </xdr:nvCxnSpPr>
      <xdr:spPr bwMode="auto">
        <a:xfrm>
          <a:off x="5003800" y="6215799"/>
          <a:ext cx="6477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153166</xdr:rowOff>
    </xdr:from>
    <xdr:ext cx="762000" cy="259045"/>
    <xdr:sp macro="" textlink="">
      <xdr:nvSpPr>
        <xdr:cNvPr id="114" name="人口1人当たり決算額の推移平均値テキスト445"/>
        <xdr:cNvSpPr txBox="1"/>
      </xdr:nvSpPr>
      <xdr:spPr>
        <a:xfrm>
          <a:off x="5740400" y="6763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291249</xdr:rowOff>
    </xdr:from>
    <xdr:to>
      <xdr:col>4</xdr:col>
      <xdr:colOff>469900</xdr:colOff>
      <xdr:row>33</xdr:row>
      <xdr:rowOff>328701</xdr:rowOff>
    </xdr:to>
    <xdr:cxnSp macro="">
      <xdr:nvCxnSpPr>
        <xdr:cNvPr id="116" name="直線コネクタ 115"/>
        <xdr:cNvCxnSpPr/>
      </xdr:nvCxnSpPr>
      <xdr:spPr bwMode="auto">
        <a:xfrm flipV="1">
          <a:off x="4305300" y="6215799"/>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223575</xdr:rowOff>
    </xdr:from>
    <xdr:ext cx="736600" cy="259045"/>
    <xdr:sp macro="" textlink="">
      <xdr:nvSpPr>
        <xdr:cNvPr id="118" name="テキスト ボックス 117"/>
        <xdr:cNvSpPr txBox="1"/>
      </xdr:nvSpPr>
      <xdr:spPr>
        <a:xfrm>
          <a:off x="4622800" y="68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131077</xdr:rowOff>
    </xdr:from>
    <xdr:to>
      <xdr:col>3</xdr:col>
      <xdr:colOff>904875</xdr:colOff>
      <xdr:row>33</xdr:row>
      <xdr:rowOff>328701</xdr:rowOff>
    </xdr:to>
    <xdr:cxnSp macro="">
      <xdr:nvCxnSpPr>
        <xdr:cNvPr id="119" name="直線コネクタ 118"/>
        <xdr:cNvCxnSpPr/>
      </xdr:nvCxnSpPr>
      <xdr:spPr bwMode="auto">
        <a:xfrm>
          <a:off x="3606800" y="6055627"/>
          <a:ext cx="698500" cy="19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209935</xdr:rowOff>
    </xdr:from>
    <xdr:ext cx="762000" cy="259045"/>
    <xdr:sp macro="" textlink="">
      <xdr:nvSpPr>
        <xdr:cNvPr id="121" name="テキスト ボックス 120"/>
        <xdr:cNvSpPr txBox="1"/>
      </xdr:nvSpPr>
      <xdr:spPr>
        <a:xfrm>
          <a:off x="3924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98539</xdr:rowOff>
    </xdr:from>
    <xdr:to>
      <xdr:col>3</xdr:col>
      <xdr:colOff>206375</xdr:colOff>
      <xdr:row>33</xdr:row>
      <xdr:rowOff>131077</xdr:rowOff>
    </xdr:to>
    <xdr:cxnSp macro="">
      <xdr:nvCxnSpPr>
        <xdr:cNvPr id="122" name="直線コネクタ 121"/>
        <xdr:cNvCxnSpPr/>
      </xdr:nvCxnSpPr>
      <xdr:spPr bwMode="auto">
        <a:xfrm>
          <a:off x="2908300" y="6023089"/>
          <a:ext cx="698500" cy="32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128668</xdr:rowOff>
    </xdr:from>
    <xdr:ext cx="762000" cy="259045"/>
    <xdr:sp macro="" textlink="">
      <xdr:nvSpPr>
        <xdr:cNvPr id="124" name="テキスト ボックス 123"/>
        <xdr:cNvSpPr txBox="1"/>
      </xdr:nvSpPr>
      <xdr:spPr>
        <a:xfrm>
          <a:off x="32258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94569</xdr:rowOff>
    </xdr:from>
    <xdr:ext cx="762000" cy="259045"/>
    <xdr:sp macro="" textlink="">
      <xdr:nvSpPr>
        <xdr:cNvPr id="126" name="テキスト ボックス 125"/>
        <xdr:cNvSpPr txBox="1"/>
      </xdr:nvSpPr>
      <xdr:spPr>
        <a:xfrm>
          <a:off x="25273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268796</xdr:rowOff>
    </xdr:from>
    <xdr:to>
      <xdr:col>5</xdr:col>
      <xdr:colOff>34925</xdr:colOff>
      <xdr:row>34</xdr:row>
      <xdr:rowOff>27496</xdr:rowOff>
    </xdr:to>
    <xdr:sp macro="" textlink="">
      <xdr:nvSpPr>
        <xdr:cNvPr id="132" name="円/楕円 131"/>
        <xdr:cNvSpPr/>
      </xdr:nvSpPr>
      <xdr:spPr bwMode="auto">
        <a:xfrm>
          <a:off x="5600700" y="619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113873</xdr:rowOff>
    </xdr:from>
    <xdr:ext cx="762000" cy="259045"/>
    <xdr:sp macro="" textlink="">
      <xdr:nvSpPr>
        <xdr:cNvPr id="133" name="人口1人当たり決算額の推移該当値テキスト445"/>
        <xdr:cNvSpPr txBox="1"/>
      </xdr:nvSpPr>
      <xdr:spPr>
        <a:xfrm>
          <a:off x="5740400" y="603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24,445</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240449</xdr:rowOff>
    </xdr:from>
    <xdr:to>
      <xdr:col>4</xdr:col>
      <xdr:colOff>520700</xdr:colOff>
      <xdr:row>33</xdr:row>
      <xdr:rowOff>342049</xdr:rowOff>
    </xdr:to>
    <xdr:sp macro="" textlink="">
      <xdr:nvSpPr>
        <xdr:cNvPr id="134" name="円/楕円 133"/>
        <xdr:cNvSpPr/>
      </xdr:nvSpPr>
      <xdr:spPr bwMode="auto">
        <a:xfrm>
          <a:off x="4953000" y="616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9326</xdr:rowOff>
    </xdr:from>
    <xdr:ext cx="736600" cy="259045"/>
    <xdr:sp macro="" textlink="">
      <xdr:nvSpPr>
        <xdr:cNvPr id="135" name="テキスト ボックス 134"/>
        <xdr:cNvSpPr txBox="1"/>
      </xdr:nvSpPr>
      <xdr:spPr>
        <a:xfrm>
          <a:off x="4622800" y="593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25,189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277901</xdr:rowOff>
    </xdr:from>
    <xdr:to>
      <xdr:col>3</xdr:col>
      <xdr:colOff>955675</xdr:colOff>
      <xdr:row>34</xdr:row>
      <xdr:rowOff>36601</xdr:rowOff>
    </xdr:to>
    <xdr:sp macro="" textlink="">
      <xdr:nvSpPr>
        <xdr:cNvPr id="136" name="円/楕円 135"/>
        <xdr:cNvSpPr/>
      </xdr:nvSpPr>
      <xdr:spPr bwMode="auto">
        <a:xfrm>
          <a:off x="4254500" y="620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46778</xdr:rowOff>
    </xdr:from>
    <xdr:ext cx="762000" cy="259045"/>
    <xdr:sp macro="" textlink="">
      <xdr:nvSpPr>
        <xdr:cNvPr id="137" name="テキスト ボックス 136"/>
        <xdr:cNvSpPr txBox="1"/>
      </xdr:nvSpPr>
      <xdr:spPr>
        <a:xfrm>
          <a:off x="3924300" y="597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80277</xdr:rowOff>
    </xdr:from>
    <xdr:to>
      <xdr:col>3</xdr:col>
      <xdr:colOff>257175</xdr:colOff>
      <xdr:row>33</xdr:row>
      <xdr:rowOff>181877</xdr:rowOff>
    </xdr:to>
    <xdr:sp macro="" textlink="">
      <xdr:nvSpPr>
        <xdr:cNvPr id="138" name="円/楕円 137"/>
        <xdr:cNvSpPr/>
      </xdr:nvSpPr>
      <xdr:spPr bwMode="auto">
        <a:xfrm>
          <a:off x="3556000" y="600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20604</xdr:rowOff>
    </xdr:from>
    <xdr:ext cx="762000" cy="259045"/>
    <xdr:sp macro="" textlink="">
      <xdr:nvSpPr>
        <xdr:cNvPr id="139" name="テキスト ボックス 138"/>
        <xdr:cNvSpPr txBox="1"/>
      </xdr:nvSpPr>
      <xdr:spPr>
        <a:xfrm>
          <a:off x="3225800" y="5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47739</xdr:rowOff>
    </xdr:from>
    <xdr:to>
      <xdr:col>2</xdr:col>
      <xdr:colOff>692150</xdr:colOff>
      <xdr:row>33</xdr:row>
      <xdr:rowOff>149339</xdr:rowOff>
    </xdr:to>
    <xdr:sp macro="" textlink="">
      <xdr:nvSpPr>
        <xdr:cNvPr id="140" name="円/楕円 139"/>
        <xdr:cNvSpPr/>
      </xdr:nvSpPr>
      <xdr:spPr bwMode="auto">
        <a:xfrm>
          <a:off x="2857500" y="597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330966</xdr:rowOff>
    </xdr:from>
    <xdr:ext cx="762000" cy="259045"/>
    <xdr:sp macro="" textlink="">
      <xdr:nvSpPr>
        <xdr:cNvPr id="141" name="テキスト ボックス 140"/>
        <xdr:cNvSpPr txBox="1"/>
      </xdr:nvSpPr>
      <xdr:spPr>
        <a:xfrm>
          <a:off x="2527300" y="574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190,960
189,702
765.31
96,883,163
95,473,561
1,250,833
50,520,040
96,778,778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9992</xdr:rowOff>
    </xdr:from>
    <xdr:to>
      <xdr:col>6</xdr:col>
      <xdr:colOff>511175</xdr:colOff>
      <xdr:row>33</xdr:row>
      <xdr:rowOff>11890</xdr:rowOff>
    </xdr:to>
    <xdr:cxnSp macro="">
      <xdr:nvCxnSpPr>
        <xdr:cNvPr id="59" name="直線コネクタ 58"/>
        <xdr:cNvCxnSpPr/>
      </xdr:nvCxnSpPr>
      <xdr:spPr>
        <a:xfrm>
          <a:off x="3797300" y="5667842"/>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9992</xdr:rowOff>
    </xdr:from>
    <xdr:to>
      <xdr:col>5</xdr:col>
      <xdr:colOff>358775</xdr:colOff>
      <xdr:row>33</xdr:row>
      <xdr:rowOff>15410</xdr:rowOff>
    </xdr:to>
    <xdr:cxnSp macro="">
      <xdr:nvCxnSpPr>
        <xdr:cNvPr id="62" name="直線コネクタ 61"/>
        <xdr:cNvCxnSpPr/>
      </xdr:nvCxnSpPr>
      <xdr:spPr>
        <a:xfrm flipV="1">
          <a:off x="2908300" y="5667842"/>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15410</xdr:rowOff>
    </xdr:from>
    <xdr:to>
      <xdr:col>4</xdr:col>
      <xdr:colOff>155575</xdr:colOff>
      <xdr:row>33</xdr:row>
      <xdr:rowOff>53472</xdr:rowOff>
    </xdr:to>
    <xdr:cxnSp macro="">
      <xdr:nvCxnSpPr>
        <xdr:cNvPr id="65" name="直線コネクタ 64"/>
        <xdr:cNvCxnSpPr/>
      </xdr:nvCxnSpPr>
      <xdr:spPr>
        <a:xfrm flipV="1">
          <a:off x="2019300" y="567326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28008</xdr:rowOff>
    </xdr:from>
    <xdr:ext cx="534377" cy="259045"/>
    <xdr:sp macro="" textlink="">
      <xdr:nvSpPr>
        <xdr:cNvPr id="67" name="テキスト ボックス 66"/>
        <xdr:cNvSpPr txBox="1"/>
      </xdr:nvSpPr>
      <xdr:spPr>
        <a:xfrm>
          <a:off x="2641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168046</xdr:rowOff>
    </xdr:from>
    <xdr:to>
      <xdr:col>2</xdr:col>
      <xdr:colOff>638175</xdr:colOff>
      <xdr:row>33</xdr:row>
      <xdr:rowOff>53472</xdr:rowOff>
    </xdr:to>
    <xdr:cxnSp macro="">
      <xdr:nvCxnSpPr>
        <xdr:cNvPr id="68" name="直線コネクタ 67"/>
        <xdr:cNvCxnSpPr/>
      </xdr:nvCxnSpPr>
      <xdr:spPr>
        <a:xfrm>
          <a:off x="1130300" y="5654446"/>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55097</xdr:rowOff>
    </xdr:from>
    <xdr:ext cx="534377" cy="259045"/>
    <xdr:sp macro="" textlink="">
      <xdr:nvSpPr>
        <xdr:cNvPr id="70" name="テキスト ボックス 69"/>
        <xdr:cNvSpPr txBox="1"/>
      </xdr:nvSpPr>
      <xdr:spPr>
        <a:xfrm>
          <a:off x="1752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6840</xdr:rowOff>
    </xdr:from>
    <xdr:ext cx="534377" cy="259045"/>
    <xdr:sp macro="" textlink="">
      <xdr:nvSpPr>
        <xdr:cNvPr id="72" name="テキスト ボックス 71"/>
        <xdr:cNvSpPr txBox="1"/>
      </xdr:nvSpPr>
      <xdr:spPr>
        <a:xfrm>
          <a:off x="863111" y="5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132540</xdr:rowOff>
    </xdr:from>
    <xdr:to>
      <xdr:col>6</xdr:col>
      <xdr:colOff>561975</xdr:colOff>
      <xdr:row>33</xdr:row>
      <xdr:rowOff>62690</xdr:rowOff>
    </xdr:to>
    <xdr:sp macro="" textlink="">
      <xdr:nvSpPr>
        <xdr:cNvPr id="78" name="円/楕円 77"/>
        <xdr:cNvSpPr/>
      </xdr:nvSpPr>
      <xdr:spPr>
        <a:xfrm>
          <a:off x="4584700" y="56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155417</xdr:rowOff>
    </xdr:from>
    <xdr:ext cx="534377" cy="259045"/>
    <xdr:sp macro="" textlink="">
      <xdr:nvSpPr>
        <xdr:cNvPr id="79" name="人件費該当値テキスト"/>
        <xdr:cNvSpPr txBox="1"/>
      </xdr:nvSpPr>
      <xdr:spPr>
        <a:xfrm>
          <a:off x="4686300" y="547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63,091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130642</xdr:rowOff>
    </xdr:from>
    <xdr:to>
      <xdr:col>5</xdr:col>
      <xdr:colOff>409575</xdr:colOff>
      <xdr:row>33</xdr:row>
      <xdr:rowOff>60792</xdr:rowOff>
    </xdr:to>
    <xdr:sp macro="" textlink="">
      <xdr:nvSpPr>
        <xdr:cNvPr id="80" name="円/楕円 79"/>
        <xdr:cNvSpPr/>
      </xdr:nvSpPr>
      <xdr:spPr>
        <a:xfrm>
          <a:off x="3746500" y="56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77319</xdr:rowOff>
    </xdr:from>
    <xdr:ext cx="534377" cy="259045"/>
    <xdr:sp macro="" textlink="">
      <xdr:nvSpPr>
        <xdr:cNvPr id="81" name="テキスト ボックス 80"/>
        <xdr:cNvSpPr txBox="1"/>
      </xdr:nvSpPr>
      <xdr:spPr>
        <a:xfrm>
          <a:off x="3530111" y="53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136060</xdr:rowOff>
    </xdr:from>
    <xdr:to>
      <xdr:col>4</xdr:col>
      <xdr:colOff>206375</xdr:colOff>
      <xdr:row>33</xdr:row>
      <xdr:rowOff>66210</xdr:rowOff>
    </xdr:to>
    <xdr:sp macro="" textlink="">
      <xdr:nvSpPr>
        <xdr:cNvPr id="82" name="円/楕円 81"/>
        <xdr:cNvSpPr/>
      </xdr:nvSpPr>
      <xdr:spPr>
        <a:xfrm>
          <a:off x="2857500" y="56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82737</xdr:rowOff>
    </xdr:from>
    <xdr:ext cx="534377" cy="259045"/>
    <xdr:sp macro="" textlink="">
      <xdr:nvSpPr>
        <xdr:cNvPr id="83" name="テキスト ボックス 82"/>
        <xdr:cNvSpPr txBox="1"/>
      </xdr:nvSpPr>
      <xdr:spPr>
        <a:xfrm>
          <a:off x="2641111" y="53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2672</xdr:rowOff>
    </xdr:from>
    <xdr:to>
      <xdr:col>3</xdr:col>
      <xdr:colOff>3175</xdr:colOff>
      <xdr:row>33</xdr:row>
      <xdr:rowOff>104272</xdr:rowOff>
    </xdr:to>
    <xdr:sp macro="" textlink="">
      <xdr:nvSpPr>
        <xdr:cNvPr id="84" name="円/楕円 83"/>
        <xdr:cNvSpPr/>
      </xdr:nvSpPr>
      <xdr:spPr>
        <a:xfrm>
          <a:off x="1968500" y="56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120799</xdr:rowOff>
    </xdr:from>
    <xdr:ext cx="534377" cy="259045"/>
    <xdr:sp macro="" textlink="">
      <xdr:nvSpPr>
        <xdr:cNvPr id="85" name="テキスト ボックス 84"/>
        <xdr:cNvSpPr txBox="1"/>
      </xdr:nvSpPr>
      <xdr:spPr>
        <a:xfrm>
          <a:off x="1752111" y="54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117246</xdr:rowOff>
    </xdr:from>
    <xdr:to>
      <xdr:col>1</xdr:col>
      <xdr:colOff>485775</xdr:colOff>
      <xdr:row>33</xdr:row>
      <xdr:rowOff>47396</xdr:rowOff>
    </xdr:to>
    <xdr:sp macro="" textlink="">
      <xdr:nvSpPr>
        <xdr:cNvPr id="86" name="円/楕円 85"/>
        <xdr:cNvSpPr/>
      </xdr:nvSpPr>
      <xdr:spPr>
        <a:xfrm>
          <a:off x="1079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63923</xdr:rowOff>
    </xdr:from>
    <xdr:ext cx="534377" cy="259045"/>
    <xdr:sp macro="" textlink="">
      <xdr:nvSpPr>
        <xdr:cNvPr id="87" name="テキスト ボックス 86"/>
        <xdr:cNvSpPr txBox="1"/>
      </xdr:nvSpPr>
      <xdr:spPr>
        <a:xfrm>
          <a:off x="863111" y="537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82321</xdr:rowOff>
    </xdr:from>
    <xdr:to>
      <xdr:col>6</xdr:col>
      <xdr:colOff>511175</xdr:colOff>
      <xdr:row>53</xdr:row>
      <xdr:rowOff>130442</xdr:rowOff>
    </xdr:to>
    <xdr:cxnSp macro="">
      <xdr:nvCxnSpPr>
        <xdr:cNvPr id="117" name="直線コネクタ 116"/>
        <xdr:cNvCxnSpPr/>
      </xdr:nvCxnSpPr>
      <xdr:spPr>
        <a:xfrm flipV="1">
          <a:off x="3797300" y="9169171"/>
          <a:ext cx="8382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156557</xdr:rowOff>
    </xdr:from>
    <xdr:ext cx="534377" cy="259045"/>
    <xdr:sp macro="" textlink="">
      <xdr:nvSpPr>
        <xdr:cNvPr id="118" name="物件費平均値テキスト"/>
        <xdr:cNvSpPr txBox="1"/>
      </xdr:nvSpPr>
      <xdr:spPr>
        <a:xfrm>
          <a:off x="4686300" y="941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130442</xdr:rowOff>
    </xdr:from>
    <xdr:to>
      <xdr:col>5</xdr:col>
      <xdr:colOff>358775</xdr:colOff>
      <xdr:row>53</xdr:row>
      <xdr:rowOff>164998</xdr:rowOff>
    </xdr:to>
    <xdr:cxnSp macro="">
      <xdr:nvCxnSpPr>
        <xdr:cNvPr id="120" name="直線コネクタ 119"/>
        <xdr:cNvCxnSpPr/>
      </xdr:nvCxnSpPr>
      <xdr:spPr>
        <a:xfrm flipV="1">
          <a:off x="2908300" y="921729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117162</xdr:rowOff>
    </xdr:from>
    <xdr:ext cx="534377" cy="259045"/>
    <xdr:sp macro="" textlink="">
      <xdr:nvSpPr>
        <xdr:cNvPr id="122" name="テキスト ボックス 121"/>
        <xdr:cNvSpPr txBox="1"/>
      </xdr:nvSpPr>
      <xdr:spPr>
        <a:xfrm>
          <a:off x="3530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164998</xdr:rowOff>
    </xdr:from>
    <xdr:to>
      <xdr:col>4</xdr:col>
      <xdr:colOff>155575</xdr:colOff>
      <xdr:row>54</xdr:row>
      <xdr:rowOff>29934</xdr:rowOff>
    </xdr:to>
    <xdr:cxnSp macro="">
      <xdr:nvCxnSpPr>
        <xdr:cNvPr id="123" name="直線コネクタ 122"/>
        <xdr:cNvCxnSpPr/>
      </xdr:nvCxnSpPr>
      <xdr:spPr>
        <a:xfrm flipV="1">
          <a:off x="2019300" y="9251848"/>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164025</xdr:rowOff>
    </xdr:from>
    <xdr:ext cx="534377" cy="259045"/>
    <xdr:sp macro="" textlink="">
      <xdr:nvSpPr>
        <xdr:cNvPr id="125" name="テキスト ボックス 124"/>
        <xdr:cNvSpPr txBox="1"/>
      </xdr:nvSpPr>
      <xdr:spPr>
        <a:xfrm>
          <a:off x="2641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166027</xdr:rowOff>
    </xdr:from>
    <xdr:to>
      <xdr:col>2</xdr:col>
      <xdr:colOff>638175</xdr:colOff>
      <xdr:row>54</xdr:row>
      <xdr:rowOff>29934</xdr:rowOff>
    </xdr:to>
    <xdr:cxnSp macro="">
      <xdr:nvCxnSpPr>
        <xdr:cNvPr id="126" name="直線コネクタ 125"/>
        <xdr:cNvCxnSpPr/>
      </xdr:nvCxnSpPr>
      <xdr:spPr>
        <a:xfrm>
          <a:off x="1130300" y="9252877"/>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114761</xdr:rowOff>
    </xdr:from>
    <xdr:ext cx="534377" cy="259045"/>
    <xdr:sp macro="" textlink="">
      <xdr:nvSpPr>
        <xdr:cNvPr id="128" name="テキスト ボックス 127"/>
        <xdr:cNvSpPr txBox="1"/>
      </xdr:nvSpPr>
      <xdr:spPr>
        <a:xfrm>
          <a:off x="1752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118533</xdr:rowOff>
    </xdr:from>
    <xdr:ext cx="534377" cy="259045"/>
    <xdr:sp macro="" textlink="">
      <xdr:nvSpPr>
        <xdr:cNvPr id="130" name="テキスト ボックス 129"/>
        <xdr:cNvSpPr txBox="1"/>
      </xdr:nvSpPr>
      <xdr:spPr>
        <a:xfrm>
          <a:off x="863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31521</xdr:rowOff>
    </xdr:from>
    <xdr:to>
      <xdr:col>6</xdr:col>
      <xdr:colOff>561975</xdr:colOff>
      <xdr:row>53</xdr:row>
      <xdr:rowOff>133121</xdr:rowOff>
    </xdr:to>
    <xdr:sp macro="" textlink="">
      <xdr:nvSpPr>
        <xdr:cNvPr id="136" name="円/楕円 135"/>
        <xdr:cNvSpPr/>
      </xdr:nvSpPr>
      <xdr:spPr>
        <a:xfrm>
          <a:off x="4584700" y="91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54398</xdr:rowOff>
    </xdr:from>
    <xdr:ext cx="534377" cy="259045"/>
    <xdr:sp macro="" textlink="">
      <xdr:nvSpPr>
        <xdr:cNvPr id="137" name="物件費該当値テキスト"/>
        <xdr:cNvSpPr txBox="1"/>
      </xdr:nvSpPr>
      <xdr:spPr>
        <a:xfrm>
          <a:off x="4686300" y="89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56,006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79642</xdr:rowOff>
    </xdr:from>
    <xdr:to>
      <xdr:col>5</xdr:col>
      <xdr:colOff>409575</xdr:colOff>
      <xdr:row>54</xdr:row>
      <xdr:rowOff>9792</xdr:rowOff>
    </xdr:to>
    <xdr:sp macro="" textlink="">
      <xdr:nvSpPr>
        <xdr:cNvPr id="138" name="円/楕円 137"/>
        <xdr:cNvSpPr/>
      </xdr:nvSpPr>
      <xdr:spPr>
        <a:xfrm>
          <a:off x="3746500" y="91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26319</xdr:rowOff>
    </xdr:from>
    <xdr:ext cx="534377" cy="259045"/>
    <xdr:sp macro="" textlink="">
      <xdr:nvSpPr>
        <xdr:cNvPr id="139" name="テキスト ボックス 138"/>
        <xdr:cNvSpPr txBox="1"/>
      </xdr:nvSpPr>
      <xdr:spPr>
        <a:xfrm>
          <a:off x="3530111" y="89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54,743</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114198</xdr:rowOff>
    </xdr:from>
    <xdr:to>
      <xdr:col>4</xdr:col>
      <xdr:colOff>206375</xdr:colOff>
      <xdr:row>54</xdr:row>
      <xdr:rowOff>44348</xdr:rowOff>
    </xdr:to>
    <xdr:sp macro="" textlink="">
      <xdr:nvSpPr>
        <xdr:cNvPr id="140" name="円/楕円 139"/>
        <xdr:cNvSpPr/>
      </xdr:nvSpPr>
      <xdr:spPr>
        <a:xfrm>
          <a:off x="2857500" y="92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60875</xdr:rowOff>
    </xdr:from>
    <xdr:ext cx="534377" cy="259045"/>
    <xdr:sp macro="" textlink="">
      <xdr:nvSpPr>
        <xdr:cNvPr id="141" name="テキスト ボックス 140"/>
        <xdr:cNvSpPr txBox="1"/>
      </xdr:nvSpPr>
      <xdr:spPr>
        <a:xfrm>
          <a:off x="2641111" y="8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53,836</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150584</xdr:rowOff>
    </xdr:from>
    <xdr:to>
      <xdr:col>3</xdr:col>
      <xdr:colOff>3175</xdr:colOff>
      <xdr:row>54</xdr:row>
      <xdr:rowOff>80734</xdr:rowOff>
    </xdr:to>
    <xdr:sp macro="" textlink="">
      <xdr:nvSpPr>
        <xdr:cNvPr id="142" name="円/楕円 141"/>
        <xdr:cNvSpPr/>
      </xdr:nvSpPr>
      <xdr:spPr>
        <a:xfrm>
          <a:off x="1968500" y="92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97261</xdr:rowOff>
    </xdr:from>
    <xdr:ext cx="534377" cy="259045"/>
    <xdr:sp macro="" textlink="">
      <xdr:nvSpPr>
        <xdr:cNvPr id="143" name="テキスト ボックス 142"/>
        <xdr:cNvSpPr txBox="1"/>
      </xdr:nvSpPr>
      <xdr:spPr>
        <a:xfrm>
          <a:off x="1752111" y="90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115227</xdr:rowOff>
    </xdr:from>
    <xdr:to>
      <xdr:col>1</xdr:col>
      <xdr:colOff>485775</xdr:colOff>
      <xdr:row>54</xdr:row>
      <xdr:rowOff>45377</xdr:rowOff>
    </xdr:to>
    <xdr:sp macro="" textlink="">
      <xdr:nvSpPr>
        <xdr:cNvPr id="144" name="円/楕円 143"/>
        <xdr:cNvSpPr/>
      </xdr:nvSpPr>
      <xdr:spPr>
        <a:xfrm>
          <a:off x="1079500" y="920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61904</xdr:rowOff>
    </xdr:from>
    <xdr:ext cx="534377" cy="259045"/>
    <xdr:sp macro="" textlink="">
      <xdr:nvSpPr>
        <xdr:cNvPr id="145" name="テキスト ボックス 144"/>
        <xdr:cNvSpPr txBox="1"/>
      </xdr:nvSpPr>
      <xdr:spPr>
        <a:xfrm>
          <a:off x="863111" y="89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126212</xdr:rowOff>
    </xdr:from>
    <xdr:to>
      <xdr:col>6</xdr:col>
      <xdr:colOff>511175</xdr:colOff>
      <xdr:row>77</xdr:row>
      <xdr:rowOff>35764</xdr:rowOff>
    </xdr:to>
    <xdr:cxnSp macro="">
      <xdr:nvCxnSpPr>
        <xdr:cNvPr id="174" name="直線コネクタ 173"/>
        <xdr:cNvCxnSpPr/>
      </xdr:nvCxnSpPr>
      <xdr:spPr>
        <a:xfrm flipV="1">
          <a:off x="3797300" y="13156412"/>
          <a:ext cx="838200" cy="8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139640</xdr:rowOff>
    </xdr:from>
    <xdr:ext cx="469744" cy="259045"/>
    <xdr:sp macro="" textlink="">
      <xdr:nvSpPr>
        <xdr:cNvPr id="175" name="維持補修費平均値テキスト"/>
        <xdr:cNvSpPr txBox="1"/>
      </xdr:nvSpPr>
      <xdr:spPr>
        <a:xfrm>
          <a:off x="4686300" y="13169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21210</xdr:rowOff>
    </xdr:from>
    <xdr:to>
      <xdr:col>5</xdr:col>
      <xdr:colOff>358775</xdr:colOff>
      <xdr:row>77</xdr:row>
      <xdr:rowOff>35764</xdr:rowOff>
    </xdr:to>
    <xdr:cxnSp macro="">
      <xdr:nvCxnSpPr>
        <xdr:cNvPr id="177" name="直線コネクタ 176"/>
        <xdr:cNvCxnSpPr/>
      </xdr:nvCxnSpPr>
      <xdr:spPr>
        <a:xfrm>
          <a:off x="2908300" y="13222860"/>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106266</xdr:rowOff>
    </xdr:from>
    <xdr:ext cx="469744" cy="259045"/>
    <xdr:sp macro="" textlink="">
      <xdr:nvSpPr>
        <xdr:cNvPr id="179" name="テキスト ボックス 178"/>
        <xdr:cNvSpPr txBox="1"/>
      </xdr:nvSpPr>
      <xdr:spPr>
        <a:xfrm>
          <a:off x="3562427" y="1330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21210</xdr:rowOff>
    </xdr:from>
    <xdr:to>
      <xdr:col>4</xdr:col>
      <xdr:colOff>155575</xdr:colOff>
      <xdr:row>77</xdr:row>
      <xdr:rowOff>53442</xdr:rowOff>
    </xdr:to>
    <xdr:cxnSp macro="">
      <xdr:nvCxnSpPr>
        <xdr:cNvPr id="180" name="直線コネクタ 179"/>
        <xdr:cNvCxnSpPr/>
      </xdr:nvCxnSpPr>
      <xdr:spPr>
        <a:xfrm flipV="1">
          <a:off x="2019300" y="1322286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95445</xdr:rowOff>
    </xdr:from>
    <xdr:ext cx="469744" cy="259045"/>
    <xdr:sp macro="" textlink="">
      <xdr:nvSpPr>
        <xdr:cNvPr id="182" name="テキスト ボックス 181"/>
        <xdr:cNvSpPr txBox="1"/>
      </xdr:nvSpPr>
      <xdr:spPr>
        <a:xfrm>
          <a:off x="2673427"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18314</xdr:rowOff>
    </xdr:from>
    <xdr:to>
      <xdr:col>2</xdr:col>
      <xdr:colOff>638175</xdr:colOff>
      <xdr:row>77</xdr:row>
      <xdr:rowOff>53442</xdr:rowOff>
    </xdr:to>
    <xdr:cxnSp macro="">
      <xdr:nvCxnSpPr>
        <xdr:cNvPr id="183" name="直線コネクタ 182"/>
        <xdr:cNvCxnSpPr/>
      </xdr:nvCxnSpPr>
      <xdr:spPr>
        <a:xfrm>
          <a:off x="1130300" y="13219964"/>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114800</xdr:rowOff>
    </xdr:from>
    <xdr:ext cx="469744" cy="259045"/>
    <xdr:sp macro="" textlink="">
      <xdr:nvSpPr>
        <xdr:cNvPr id="185" name="テキスト ボックス 184"/>
        <xdr:cNvSpPr txBox="1"/>
      </xdr:nvSpPr>
      <xdr:spPr>
        <a:xfrm>
          <a:off x="1784427" y="133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114952</xdr:rowOff>
    </xdr:from>
    <xdr:ext cx="469744" cy="259045"/>
    <xdr:sp macro="" textlink="">
      <xdr:nvSpPr>
        <xdr:cNvPr id="187" name="テキスト ボックス 186"/>
        <xdr:cNvSpPr txBox="1"/>
      </xdr:nvSpPr>
      <xdr:spPr>
        <a:xfrm>
          <a:off x="895427" y="133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75412</xdr:rowOff>
    </xdr:from>
    <xdr:to>
      <xdr:col>6</xdr:col>
      <xdr:colOff>561975</xdr:colOff>
      <xdr:row>77</xdr:row>
      <xdr:rowOff>5562</xdr:rowOff>
    </xdr:to>
    <xdr:sp macro="" textlink="">
      <xdr:nvSpPr>
        <xdr:cNvPr id="193" name="円/楕円 192"/>
        <xdr:cNvSpPr/>
      </xdr:nvSpPr>
      <xdr:spPr>
        <a:xfrm>
          <a:off x="45847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98289</xdr:rowOff>
    </xdr:from>
    <xdr:ext cx="469744" cy="259045"/>
    <xdr:sp macro="" textlink="">
      <xdr:nvSpPr>
        <xdr:cNvPr id="194" name="維持補修費該当値テキスト"/>
        <xdr:cNvSpPr txBox="1"/>
      </xdr:nvSpPr>
      <xdr:spPr>
        <a:xfrm>
          <a:off x="4686300" y="1295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156414</xdr:rowOff>
    </xdr:from>
    <xdr:to>
      <xdr:col>5</xdr:col>
      <xdr:colOff>409575</xdr:colOff>
      <xdr:row>77</xdr:row>
      <xdr:rowOff>86564</xdr:rowOff>
    </xdr:to>
    <xdr:sp macro="" textlink="">
      <xdr:nvSpPr>
        <xdr:cNvPr id="195" name="円/楕円 194"/>
        <xdr:cNvSpPr/>
      </xdr:nvSpPr>
      <xdr:spPr>
        <a:xfrm>
          <a:off x="3746500" y="1318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103090</xdr:rowOff>
    </xdr:from>
    <xdr:ext cx="469744" cy="259045"/>
    <xdr:sp macro="" textlink="">
      <xdr:nvSpPr>
        <xdr:cNvPr id="196" name="テキスト ボックス 195"/>
        <xdr:cNvSpPr txBox="1"/>
      </xdr:nvSpPr>
      <xdr:spPr>
        <a:xfrm>
          <a:off x="3562427" y="1296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141860</xdr:rowOff>
    </xdr:from>
    <xdr:to>
      <xdr:col>4</xdr:col>
      <xdr:colOff>206375</xdr:colOff>
      <xdr:row>77</xdr:row>
      <xdr:rowOff>72010</xdr:rowOff>
    </xdr:to>
    <xdr:sp macro="" textlink="">
      <xdr:nvSpPr>
        <xdr:cNvPr id="197" name="円/楕円 196"/>
        <xdr:cNvSpPr/>
      </xdr:nvSpPr>
      <xdr:spPr>
        <a:xfrm>
          <a:off x="2857500" y="13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88536</xdr:rowOff>
    </xdr:from>
    <xdr:ext cx="469744" cy="259045"/>
    <xdr:sp macro="" textlink="">
      <xdr:nvSpPr>
        <xdr:cNvPr id="198" name="テキスト ボックス 197"/>
        <xdr:cNvSpPr txBox="1"/>
      </xdr:nvSpPr>
      <xdr:spPr>
        <a:xfrm>
          <a:off x="2673427" y="129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2642</xdr:rowOff>
    </xdr:from>
    <xdr:to>
      <xdr:col>3</xdr:col>
      <xdr:colOff>3175</xdr:colOff>
      <xdr:row>77</xdr:row>
      <xdr:rowOff>104242</xdr:rowOff>
    </xdr:to>
    <xdr:sp macro="" textlink="">
      <xdr:nvSpPr>
        <xdr:cNvPr id="199" name="円/楕円 198"/>
        <xdr:cNvSpPr/>
      </xdr:nvSpPr>
      <xdr:spPr>
        <a:xfrm>
          <a:off x="1968500" y="1320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120769</xdr:rowOff>
    </xdr:from>
    <xdr:ext cx="469744" cy="259045"/>
    <xdr:sp macro="" textlink="">
      <xdr:nvSpPr>
        <xdr:cNvPr id="200" name="テキスト ボックス 199"/>
        <xdr:cNvSpPr txBox="1"/>
      </xdr:nvSpPr>
      <xdr:spPr>
        <a:xfrm>
          <a:off x="1784427" y="1297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138964</xdr:rowOff>
    </xdr:from>
    <xdr:to>
      <xdr:col>1</xdr:col>
      <xdr:colOff>485775</xdr:colOff>
      <xdr:row>77</xdr:row>
      <xdr:rowOff>69114</xdr:rowOff>
    </xdr:to>
    <xdr:sp macro="" textlink="">
      <xdr:nvSpPr>
        <xdr:cNvPr id="201" name="円/楕円 200"/>
        <xdr:cNvSpPr/>
      </xdr:nvSpPr>
      <xdr:spPr>
        <a:xfrm>
          <a:off x="1079500" y="131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85641</xdr:rowOff>
    </xdr:from>
    <xdr:ext cx="469744" cy="259045"/>
    <xdr:sp macro="" textlink="">
      <xdr:nvSpPr>
        <xdr:cNvPr id="202" name="テキスト ボックス 201"/>
        <xdr:cNvSpPr txBox="1"/>
      </xdr:nvSpPr>
      <xdr:spPr>
        <a:xfrm>
          <a:off x="895427" y="1294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118993</xdr:rowOff>
    </xdr:from>
    <xdr:to>
      <xdr:col>6</xdr:col>
      <xdr:colOff>511175</xdr:colOff>
      <xdr:row>95</xdr:row>
      <xdr:rowOff>57004</xdr:rowOff>
    </xdr:to>
    <xdr:cxnSp macro="">
      <xdr:nvCxnSpPr>
        <xdr:cNvPr id="232" name="直線コネクタ 231"/>
        <xdr:cNvCxnSpPr/>
      </xdr:nvCxnSpPr>
      <xdr:spPr>
        <a:xfrm flipV="1">
          <a:off x="3797300" y="16235293"/>
          <a:ext cx="8382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76833</xdr:rowOff>
    </xdr:from>
    <xdr:ext cx="534377" cy="259045"/>
    <xdr:sp macro="" textlink="">
      <xdr:nvSpPr>
        <xdr:cNvPr id="233" name="扶助費平均値テキスト"/>
        <xdr:cNvSpPr txBox="1"/>
      </xdr:nvSpPr>
      <xdr:spPr>
        <a:xfrm>
          <a:off x="4686300" y="1636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57004</xdr:rowOff>
    </xdr:from>
    <xdr:to>
      <xdr:col>5</xdr:col>
      <xdr:colOff>358775</xdr:colOff>
      <xdr:row>95</xdr:row>
      <xdr:rowOff>92475</xdr:rowOff>
    </xdr:to>
    <xdr:cxnSp macro="">
      <xdr:nvCxnSpPr>
        <xdr:cNvPr id="235" name="直線コネクタ 234"/>
        <xdr:cNvCxnSpPr/>
      </xdr:nvCxnSpPr>
      <xdr:spPr>
        <a:xfrm flipV="1">
          <a:off x="2908300" y="16344754"/>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75823</xdr:rowOff>
    </xdr:from>
    <xdr:ext cx="534377" cy="259045"/>
    <xdr:sp macro="" textlink="">
      <xdr:nvSpPr>
        <xdr:cNvPr id="237" name="テキスト ボックス 236"/>
        <xdr:cNvSpPr txBox="1"/>
      </xdr:nvSpPr>
      <xdr:spPr>
        <a:xfrm>
          <a:off x="3530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92475</xdr:rowOff>
    </xdr:from>
    <xdr:to>
      <xdr:col>4</xdr:col>
      <xdr:colOff>155575</xdr:colOff>
      <xdr:row>96</xdr:row>
      <xdr:rowOff>70283</xdr:rowOff>
    </xdr:to>
    <xdr:cxnSp macro="">
      <xdr:nvCxnSpPr>
        <xdr:cNvPr id="238" name="直線コネクタ 237"/>
        <xdr:cNvCxnSpPr/>
      </xdr:nvCxnSpPr>
      <xdr:spPr>
        <a:xfrm flipV="1">
          <a:off x="2019300" y="16380225"/>
          <a:ext cx="889000" cy="1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141127</xdr:rowOff>
    </xdr:from>
    <xdr:ext cx="534377" cy="259045"/>
    <xdr:sp macro="" textlink="">
      <xdr:nvSpPr>
        <xdr:cNvPr id="240" name="テキスト ボックス 239"/>
        <xdr:cNvSpPr txBox="1"/>
      </xdr:nvSpPr>
      <xdr:spPr>
        <a:xfrm>
          <a:off x="2641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70283</xdr:rowOff>
    </xdr:from>
    <xdr:to>
      <xdr:col>2</xdr:col>
      <xdr:colOff>638175</xdr:colOff>
      <xdr:row>96</xdr:row>
      <xdr:rowOff>126879</xdr:rowOff>
    </xdr:to>
    <xdr:cxnSp macro="">
      <xdr:nvCxnSpPr>
        <xdr:cNvPr id="241" name="直線コネクタ 240"/>
        <xdr:cNvCxnSpPr/>
      </xdr:nvCxnSpPr>
      <xdr:spPr>
        <a:xfrm flipV="1">
          <a:off x="1130300" y="16529483"/>
          <a:ext cx="889000" cy="5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66603</xdr:rowOff>
    </xdr:from>
    <xdr:ext cx="534377" cy="259045"/>
    <xdr:sp macro="" textlink="">
      <xdr:nvSpPr>
        <xdr:cNvPr id="243" name="テキスト ボックス 242"/>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97235</xdr:rowOff>
    </xdr:from>
    <xdr:ext cx="534377" cy="259045"/>
    <xdr:sp macro="" textlink="">
      <xdr:nvSpPr>
        <xdr:cNvPr id="245" name="テキスト ボックス 244"/>
        <xdr:cNvSpPr txBox="1"/>
      </xdr:nvSpPr>
      <xdr:spPr>
        <a:xfrm>
          <a:off x="863111" y="1672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68193</xdr:rowOff>
    </xdr:from>
    <xdr:to>
      <xdr:col>6</xdr:col>
      <xdr:colOff>561975</xdr:colOff>
      <xdr:row>94</xdr:row>
      <xdr:rowOff>169793</xdr:rowOff>
    </xdr:to>
    <xdr:sp macro="" textlink="">
      <xdr:nvSpPr>
        <xdr:cNvPr id="251" name="円/楕円 250"/>
        <xdr:cNvSpPr/>
      </xdr:nvSpPr>
      <xdr:spPr>
        <a:xfrm>
          <a:off x="4584700" y="161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91070</xdr:rowOff>
    </xdr:from>
    <xdr:ext cx="599010" cy="259045"/>
    <xdr:sp macro="" textlink="">
      <xdr:nvSpPr>
        <xdr:cNvPr id="252" name="扶助費該当値テキスト"/>
        <xdr:cNvSpPr txBox="1"/>
      </xdr:nvSpPr>
      <xdr:spPr>
        <a:xfrm>
          <a:off x="4686300" y="1603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101,087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6204</xdr:rowOff>
    </xdr:from>
    <xdr:to>
      <xdr:col>5</xdr:col>
      <xdr:colOff>409575</xdr:colOff>
      <xdr:row>95</xdr:row>
      <xdr:rowOff>107804</xdr:rowOff>
    </xdr:to>
    <xdr:sp macro="" textlink="">
      <xdr:nvSpPr>
        <xdr:cNvPr id="253" name="円/楕円 252"/>
        <xdr:cNvSpPr/>
      </xdr:nvSpPr>
      <xdr:spPr>
        <a:xfrm>
          <a:off x="3746500" y="162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124331</xdr:rowOff>
    </xdr:from>
    <xdr:ext cx="534377" cy="259045"/>
    <xdr:sp macro="" textlink="">
      <xdr:nvSpPr>
        <xdr:cNvPr id="254" name="テキスト ボックス 253"/>
        <xdr:cNvSpPr txBox="1"/>
      </xdr:nvSpPr>
      <xdr:spPr>
        <a:xfrm>
          <a:off x="3530111" y="160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41675</xdr:rowOff>
    </xdr:from>
    <xdr:to>
      <xdr:col>4</xdr:col>
      <xdr:colOff>206375</xdr:colOff>
      <xdr:row>95</xdr:row>
      <xdr:rowOff>143275</xdr:rowOff>
    </xdr:to>
    <xdr:sp macro="" textlink="">
      <xdr:nvSpPr>
        <xdr:cNvPr id="255" name="円/楕円 254"/>
        <xdr:cNvSpPr/>
      </xdr:nvSpPr>
      <xdr:spPr>
        <a:xfrm>
          <a:off x="2857500" y="163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159802</xdr:rowOff>
    </xdr:from>
    <xdr:ext cx="534377" cy="259045"/>
    <xdr:sp macro="" textlink="">
      <xdr:nvSpPr>
        <xdr:cNvPr id="256" name="テキスト ボックス 255"/>
        <xdr:cNvSpPr txBox="1"/>
      </xdr:nvSpPr>
      <xdr:spPr>
        <a:xfrm>
          <a:off x="2641111" y="161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19483</xdr:rowOff>
    </xdr:from>
    <xdr:to>
      <xdr:col>3</xdr:col>
      <xdr:colOff>3175</xdr:colOff>
      <xdr:row>96</xdr:row>
      <xdr:rowOff>121083</xdr:rowOff>
    </xdr:to>
    <xdr:sp macro="" textlink="">
      <xdr:nvSpPr>
        <xdr:cNvPr id="257" name="円/楕円 256"/>
        <xdr:cNvSpPr/>
      </xdr:nvSpPr>
      <xdr:spPr>
        <a:xfrm>
          <a:off x="1968500" y="164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137610</xdr:rowOff>
    </xdr:from>
    <xdr:ext cx="534377" cy="259045"/>
    <xdr:sp macro="" textlink="">
      <xdr:nvSpPr>
        <xdr:cNvPr id="258" name="テキスト ボックス 257"/>
        <xdr:cNvSpPr txBox="1"/>
      </xdr:nvSpPr>
      <xdr:spPr>
        <a:xfrm>
          <a:off x="1752111" y="162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85,644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76079</xdr:rowOff>
    </xdr:from>
    <xdr:to>
      <xdr:col>1</xdr:col>
      <xdr:colOff>485775</xdr:colOff>
      <xdr:row>97</xdr:row>
      <xdr:rowOff>6229</xdr:rowOff>
    </xdr:to>
    <xdr:sp macro="" textlink="">
      <xdr:nvSpPr>
        <xdr:cNvPr id="259" name="円/楕円 258"/>
        <xdr:cNvSpPr/>
      </xdr:nvSpPr>
      <xdr:spPr>
        <a:xfrm>
          <a:off x="1079500" y="165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22756</xdr:rowOff>
    </xdr:from>
    <xdr:ext cx="534377" cy="259045"/>
    <xdr:sp macro="" textlink="">
      <xdr:nvSpPr>
        <xdr:cNvPr id="260" name="テキスト ボックス 259"/>
        <xdr:cNvSpPr txBox="1"/>
      </xdr:nvSpPr>
      <xdr:spPr>
        <a:xfrm>
          <a:off x="863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20428</xdr:rowOff>
    </xdr:from>
    <xdr:to>
      <xdr:col>15</xdr:col>
      <xdr:colOff>180975</xdr:colOff>
      <xdr:row>31</xdr:row>
      <xdr:rowOff>34487</xdr:rowOff>
    </xdr:to>
    <xdr:cxnSp macro="">
      <xdr:nvCxnSpPr>
        <xdr:cNvPr id="289" name="直線コネクタ 288"/>
        <xdr:cNvCxnSpPr/>
      </xdr:nvCxnSpPr>
      <xdr:spPr>
        <a:xfrm flipV="1">
          <a:off x="9639300" y="533537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55402</xdr:rowOff>
    </xdr:from>
    <xdr:ext cx="534377" cy="259045"/>
    <xdr:sp macro="" textlink="">
      <xdr:nvSpPr>
        <xdr:cNvPr id="290" name="補助費等平均値テキスト"/>
        <xdr:cNvSpPr txBox="1"/>
      </xdr:nvSpPr>
      <xdr:spPr>
        <a:xfrm>
          <a:off x="10528300" y="60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34487</xdr:rowOff>
    </xdr:from>
    <xdr:to>
      <xdr:col>14</xdr:col>
      <xdr:colOff>28575</xdr:colOff>
      <xdr:row>32</xdr:row>
      <xdr:rowOff>5150</xdr:rowOff>
    </xdr:to>
    <xdr:cxnSp macro="">
      <xdr:nvCxnSpPr>
        <xdr:cNvPr id="292" name="直線コネクタ 291"/>
        <xdr:cNvCxnSpPr/>
      </xdr:nvCxnSpPr>
      <xdr:spPr>
        <a:xfrm flipV="1">
          <a:off x="8750300" y="534943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12806</xdr:rowOff>
    </xdr:from>
    <xdr:ext cx="534377" cy="259045"/>
    <xdr:sp macro="" textlink="">
      <xdr:nvSpPr>
        <xdr:cNvPr id="294" name="テキスト ボックス 293"/>
        <xdr:cNvSpPr txBox="1"/>
      </xdr:nvSpPr>
      <xdr:spPr>
        <a:xfrm>
          <a:off x="9372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68948</xdr:rowOff>
    </xdr:from>
    <xdr:to>
      <xdr:col>12</xdr:col>
      <xdr:colOff>511175</xdr:colOff>
      <xdr:row>32</xdr:row>
      <xdr:rowOff>5150</xdr:rowOff>
    </xdr:to>
    <xdr:cxnSp macro="">
      <xdr:nvCxnSpPr>
        <xdr:cNvPr id="295" name="直線コネクタ 294"/>
        <xdr:cNvCxnSpPr/>
      </xdr:nvCxnSpPr>
      <xdr:spPr>
        <a:xfrm>
          <a:off x="7861300" y="5383898"/>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68948</xdr:rowOff>
    </xdr:from>
    <xdr:to>
      <xdr:col>11</xdr:col>
      <xdr:colOff>307975</xdr:colOff>
      <xdr:row>31</xdr:row>
      <xdr:rowOff>135718</xdr:rowOff>
    </xdr:to>
    <xdr:cxnSp macro="">
      <xdr:nvCxnSpPr>
        <xdr:cNvPr id="298" name="直線コネクタ 297"/>
        <xdr:cNvCxnSpPr/>
      </xdr:nvCxnSpPr>
      <xdr:spPr>
        <a:xfrm flipV="1">
          <a:off x="6972300" y="5383898"/>
          <a:ext cx="889000" cy="6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19569</xdr:rowOff>
    </xdr:from>
    <xdr:ext cx="534377" cy="259045"/>
    <xdr:sp macro="" textlink="">
      <xdr:nvSpPr>
        <xdr:cNvPr id="300" name="テキスト ボックス 299"/>
        <xdr:cNvSpPr txBox="1"/>
      </xdr:nvSpPr>
      <xdr:spPr>
        <a:xfrm>
          <a:off x="7594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80091</xdr:rowOff>
    </xdr:from>
    <xdr:ext cx="534377" cy="259045"/>
    <xdr:sp macro="" textlink="">
      <xdr:nvSpPr>
        <xdr:cNvPr id="302" name="テキスト ボックス 301"/>
        <xdr:cNvSpPr txBox="1"/>
      </xdr:nvSpPr>
      <xdr:spPr>
        <a:xfrm>
          <a:off x="6705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141078</xdr:rowOff>
    </xdr:from>
    <xdr:to>
      <xdr:col>15</xdr:col>
      <xdr:colOff>231775</xdr:colOff>
      <xdr:row>31</xdr:row>
      <xdr:rowOff>71228</xdr:rowOff>
    </xdr:to>
    <xdr:sp macro="" textlink="">
      <xdr:nvSpPr>
        <xdr:cNvPr id="308" name="円/楕円 307"/>
        <xdr:cNvSpPr/>
      </xdr:nvSpPr>
      <xdr:spPr>
        <a:xfrm>
          <a:off x="10426700" y="52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94105</xdr:rowOff>
    </xdr:from>
    <xdr:ext cx="534377" cy="259045"/>
    <xdr:sp macro="" textlink="">
      <xdr:nvSpPr>
        <xdr:cNvPr id="309" name="補助費等該当値テキスト"/>
        <xdr:cNvSpPr txBox="1"/>
      </xdr:nvSpPr>
      <xdr:spPr>
        <a:xfrm>
          <a:off x="10528300" y="523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73,261</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155137</xdr:rowOff>
    </xdr:from>
    <xdr:to>
      <xdr:col>14</xdr:col>
      <xdr:colOff>79375</xdr:colOff>
      <xdr:row>31</xdr:row>
      <xdr:rowOff>85287</xdr:rowOff>
    </xdr:to>
    <xdr:sp macro="" textlink="">
      <xdr:nvSpPr>
        <xdr:cNvPr id="310" name="円/楕円 309"/>
        <xdr:cNvSpPr/>
      </xdr:nvSpPr>
      <xdr:spPr>
        <a:xfrm>
          <a:off x="9588500" y="52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101814</xdr:rowOff>
    </xdr:from>
    <xdr:ext cx="534377" cy="259045"/>
    <xdr:sp macro="" textlink="">
      <xdr:nvSpPr>
        <xdr:cNvPr id="311" name="テキスト ボックス 310"/>
        <xdr:cNvSpPr txBox="1"/>
      </xdr:nvSpPr>
      <xdr:spPr>
        <a:xfrm>
          <a:off x="9372111" y="507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72,523</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125800</xdr:rowOff>
    </xdr:from>
    <xdr:to>
      <xdr:col>12</xdr:col>
      <xdr:colOff>561975</xdr:colOff>
      <xdr:row>32</xdr:row>
      <xdr:rowOff>55950</xdr:rowOff>
    </xdr:to>
    <xdr:sp macro="" textlink="">
      <xdr:nvSpPr>
        <xdr:cNvPr id="312" name="円/楕円 311"/>
        <xdr:cNvSpPr/>
      </xdr:nvSpPr>
      <xdr:spPr>
        <a:xfrm>
          <a:off x="8699500" y="54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72477</xdr:rowOff>
    </xdr:from>
    <xdr:ext cx="534377" cy="259045"/>
    <xdr:sp macro="" textlink="">
      <xdr:nvSpPr>
        <xdr:cNvPr id="313" name="テキスト ボックス 312"/>
        <xdr:cNvSpPr txBox="1"/>
      </xdr:nvSpPr>
      <xdr:spPr>
        <a:xfrm>
          <a:off x="8483111" y="52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65,063</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18148</xdr:rowOff>
    </xdr:from>
    <xdr:to>
      <xdr:col>11</xdr:col>
      <xdr:colOff>358775</xdr:colOff>
      <xdr:row>31</xdr:row>
      <xdr:rowOff>119748</xdr:rowOff>
    </xdr:to>
    <xdr:sp macro="" textlink="">
      <xdr:nvSpPr>
        <xdr:cNvPr id="314" name="円/楕円 313"/>
        <xdr:cNvSpPr/>
      </xdr:nvSpPr>
      <xdr:spPr>
        <a:xfrm>
          <a:off x="7810500" y="53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136275</xdr:rowOff>
    </xdr:from>
    <xdr:ext cx="534377" cy="259045"/>
    <xdr:sp macro="" textlink="">
      <xdr:nvSpPr>
        <xdr:cNvPr id="315" name="テキスト ボックス 314"/>
        <xdr:cNvSpPr txBox="1"/>
      </xdr:nvSpPr>
      <xdr:spPr>
        <a:xfrm>
          <a:off x="7594111" y="51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70,714</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84918</xdr:rowOff>
    </xdr:from>
    <xdr:to>
      <xdr:col>10</xdr:col>
      <xdr:colOff>155575</xdr:colOff>
      <xdr:row>32</xdr:row>
      <xdr:rowOff>15068</xdr:rowOff>
    </xdr:to>
    <xdr:sp macro="" textlink="">
      <xdr:nvSpPr>
        <xdr:cNvPr id="316" name="円/楕円 315"/>
        <xdr:cNvSpPr/>
      </xdr:nvSpPr>
      <xdr:spPr>
        <a:xfrm>
          <a:off x="6921500" y="53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31595</xdr:rowOff>
    </xdr:from>
    <xdr:ext cx="534377" cy="259045"/>
    <xdr:sp macro="" textlink="">
      <xdr:nvSpPr>
        <xdr:cNvPr id="317" name="テキスト ボックス 316"/>
        <xdr:cNvSpPr txBox="1"/>
      </xdr:nvSpPr>
      <xdr:spPr>
        <a:xfrm>
          <a:off x="6705111" y="51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153400</xdr:rowOff>
    </xdr:from>
    <xdr:to>
      <xdr:col>15</xdr:col>
      <xdr:colOff>180975</xdr:colOff>
      <xdr:row>57</xdr:row>
      <xdr:rowOff>95793</xdr:rowOff>
    </xdr:to>
    <xdr:cxnSp macro="">
      <xdr:nvCxnSpPr>
        <xdr:cNvPr id="349" name="直線コネクタ 348"/>
        <xdr:cNvCxnSpPr/>
      </xdr:nvCxnSpPr>
      <xdr:spPr>
        <a:xfrm flipV="1">
          <a:off x="9639300" y="9754600"/>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690</xdr:rowOff>
    </xdr:from>
    <xdr:ext cx="534377" cy="259045"/>
    <xdr:sp macro="" textlink="">
      <xdr:nvSpPr>
        <xdr:cNvPr id="350" name="普通建設事業費平均値テキスト"/>
        <xdr:cNvSpPr txBox="1"/>
      </xdr:nvSpPr>
      <xdr:spPr>
        <a:xfrm>
          <a:off x="10528300" y="97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95793</xdr:rowOff>
    </xdr:from>
    <xdr:to>
      <xdr:col>14</xdr:col>
      <xdr:colOff>28575</xdr:colOff>
      <xdr:row>57</xdr:row>
      <xdr:rowOff>162495</xdr:rowOff>
    </xdr:to>
    <xdr:cxnSp macro="">
      <xdr:nvCxnSpPr>
        <xdr:cNvPr id="352" name="直線コネクタ 351"/>
        <xdr:cNvCxnSpPr/>
      </xdr:nvCxnSpPr>
      <xdr:spPr>
        <a:xfrm flipV="1">
          <a:off x="8750300" y="9868443"/>
          <a:ext cx="889000" cy="6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22918</xdr:rowOff>
    </xdr:from>
    <xdr:to>
      <xdr:col>12</xdr:col>
      <xdr:colOff>511175</xdr:colOff>
      <xdr:row>57</xdr:row>
      <xdr:rowOff>162495</xdr:rowOff>
    </xdr:to>
    <xdr:cxnSp macro="">
      <xdr:nvCxnSpPr>
        <xdr:cNvPr id="355" name="直線コネクタ 354"/>
        <xdr:cNvCxnSpPr/>
      </xdr:nvCxnSpPr>
      <xdr:spPr>
        <a:xfrm>
          <a:off x="7861300" y="9624118"/>
          <a:ext cx="889000" cy="3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22918</xdr:rowOff>
    </xdr:from>
    <xdr:to>
      <xdr:col>11</xdr:col>
      <xdr:colOff>307975</xdr:colOff>
      <xdr:row>56</xdr:row>
      <xdr:rowOff>116725</xdr:rowOff>
    </xdr:to>
    <xdr:cxnSp macro="">
      <xdr:nvCxnSpPr>
        <xdr:cNvPr id="358" name="直線コネクタ 357"/>
        <xdr:cNvCxnSpPr/>
      </xdr:nvCxnSpPr>
      <xdr:spPr>
        <a:xfrm flipV="1">
          <a:off x="6972300" y="9624118"/>
          <a:ext cx="8890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102600</xdr:rowOff>
    </xdr:from>
    <xdr:to>
      <xdr:col>15</xdr:col>
      <xdr:colOff>231775</xdr:colOff>
      <xdr:row>57</xdr:row>
      <xdr:rowOff>32750</xdr:rowOff>
    </xdr:to>
    <xdr:sp macro="" textlink="">
      <xdr:nvSpPr>
        <xdr:cNvPr id="368" name="円/楕円 367"/>
        <xdr:cNvSpPr/>
      </xdr:nvSpPr>
      <xdr:spPr>
        <a:xfrm>
          <a:off x="10426700" y="9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125477</xdr:rowOff>
    </xdr:from>
    <xdr:ext cx="534377" cy="259045"/>
    <xdr:sp macro="" textlink="">
      <xdr:nvSpPr>
        <xdr:cNvPr id="369" name="普通建設事業費該当値テキスト"/>
        <xdr:cNvSpPr txBox="1"/>
      </xdr:nvSpPr>
      <xdr:spPr>
        <a:xfrm>
          <a:off x="10528300" y="955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44993</xdr:rowOff>
    </xdr:from>
    <xdr:to>
      <xdr:col>14</xdr:col>
      <xdr:colOff>79375</xdr:colOff>
      <xdr:row>57</xdr:row>
      <xdr:rowOff>146593</xdr:rowOff>
    </xdr:to>
    <xdr:sp macro="" textlink="">
      <xdr:nvSpPr>
        <xdr:cNvPr id="370" name="円/楕円 369"/>
        <xdr:cNvSpPr/>
      </xdr:nvSpPr>
      <xdr:spPr>
        <a:xfrm>
          <a:off x="9588500" y="98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137720</xdr:rowOff>
    </xdr:from>
    <xdr:ext cx="534377" cy="259045"/>
    <xdr:sp macro="" textlink="">
      <xdr:nvSpPr>
        <xdr:cNvPr id="371" name="テキスト ボックス 370"/>
        <xdr:cNvSpPr txBox="1"/>
      </xdr:nvSpPr>
      <xdr:spPr>
        <a:xfrm>
          <a:off x="9372111" y="99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111695</xdr:rowOff>
    </xdr:from>
    <xdr:to>
      <xdr:col>12</xdr:col>
      <xdr:colOff>561975</xdr:colOff>
      <xdr:row>58</xdr:row>
      <xdr:rowOff>41845</xdr:rowOff>
    </xdr:to>
    <xdr:sp macro="" textlink="">
      <xdr:nvSpPr>
        <xdr:cNvPr id="372" name="円/楕円 371"/>
        <xdr:cNvSpPr/>
      </xdr:nvSpPr>
      <xdr:spPr>
        <a:xfrm>
          <a:off x="8699500" y="98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32972</xdr:rowOff>
    </xdr:from>
    <xdr:ext cx="534377" cy="259045"/>
    <xdr:sp macro="" textlink="">
      <xdr:nvSpPr>
        <xdr:cNvPr id="373" name="テキスト ボックス 372"/>
        <xdr:cNvSpPr txBox="1"/>
      </xdr:nvSpPr>
      <xdr:spPr>
        <a:xfrm>
          <a:off x="8483111" y="99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143568</xdr:rowOff>
    </xdr:from>
    <xdr:to>
      <xdr:col>11</xdr:col>
      <xdr:colOff>358775</xdr:colOff>
      <xdr:row>56</xdr:row>
      <xdr:rowOff>73718</xdr:rowOff>
    </xdr:to>
    <xdr:sp macro="" textlink="">
      <xdr:nvSpPr>
        <xdr:cNvPr id="374" name="円/楕円 373"/>
        <xdr:cNvSpPr/>
      </xdr:nvSpPr>
      <xdr:spPr>
        <a:xfrm>
          <a:off x="7810500" y="957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90245</xdr:rowOff>
    </xdr:from>
    <xdr:ext cx="534377" cy="259045"/>
    <xdr:sp macro="" textlink="">
      <xdr:nvSpPr>
        <xdr:cNvPr id="375" name="テキスト ボックス 374"/>
        <xdr:cNvSpPr txBox="1"/>
      </xdr:nvSpPr>
      <xdr:spPr>
        <a:xfrm>
          <a:off x="7594111" y="93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65925</xdr:rowOff>
    </xdr:from>
    <xdr:to>
      <xdr:col>10</xdr:col>
      <xdr:colOff>155575</xdr:colOff>
      <xdr:row>56</xdr:row>
      <xdr:rowOff>167525</xdr:rowOff>
    </xdr:to>
    <xdr:sp macro="" textlink="">
      <xdr:nvSpPr>
        <xdr:cNvPr id="376" name="円/楕円 375"/>
        <xdr:cNvSpPr/>
      </xdr:nvSpPr>
      <xdr:spPr>
        <a:xfrm>
          <a:off x="6921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12602</xdr:rowOff>
    </xdr:from>
    <xdr:ext cx="534377" cy="259045"/>
    <xdr:sp macro="" textlink="">
      <xdr:nvSpPr>
        <xdr:cNvPr id="377" name="テキスト ボックス 376"/>
        <xdr:cNvSpPr txBox="1"/>
      </xdr:nvSpPr>
      <xdr:spPr>
        <a:xfrm>
          <a:off x="6705111"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133186</xdr:rowOff>
    </xdr:from>
    <xdr:to>
      <xdr:col>15</xdr:col>
      <xdr:colOff>180975</xdr:colOff>
      <xdr:row>77</xdr:row>
      <xdr:rowOff>24485</xdr:rowOff>
    </xdr:to>
    <xdr:cxnSp macro="">
      <xdr:nvCxnSpPr>
        <xdr:cNvPr id="406" name="直線コネクタ 405"/>
        <xdr:cNvCxnSpPr/>
      </xdr:nvCxnSpPr>
      <xdr:spPr>
        <a:xfrm flipV="1">
          <a:off x="9639300" y="13163386"/>
          <a:ext cx="838200" cy="6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24485</xdr:rowOff>
    </xdr:from>
    <xdr:to>
      <xdr:col>14</xdr:col>
      <xdr:colOff>28575</xdr:colOff>
      <xdr:row>77</xdr:row>
      <xdr:rowOff>60223</xdr:rowOff>
    </xdr:to>
    <xdr:cxnSp macro="">
      <xdr:nvCxnSpPr>
        <xdr:cNvPr id="409" name="直線コネクタ 408"/>
        <xdr:cNvCxnSpPr/>
      </xdr:nvCxnSpPr>
      <xdr:spPr>
        <a:xfrm flipV="1">
          <a:off x="8750300" y="13226135"/>
          <a:ext cx="889000" cy="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82386</xdr:rowOff>
    </xdr:from>
    <xdr:to>
      <xdr:col>15</xdr:col>
      <xdr:colOff>231775</xdr:colOff>
      <xdr:row>77</xdr:row>
      <xdr:rowOff>12536</xdr:rowOff>
    </xdr:to>
    <xdr:sp macro="" textlink="">
      <xdr:nvSpPr>
        <xdr:cNvPr id="419" name="円/楕円 418"/>
        <xdr:cNvSpPr/>
      </xdr:nvSpPr>
      <xdr:spPr>
        <a:xfrm>
          <a:off x="10426700" y="131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60813</xdr:rowOff>
    </xdr:from>
    <xdr:ext cx="534377" cy="259045"/>
    <xdr:sp macro="" textlink="">
      <xdr:nvSpPr>
        <xdr:cNvPr id="420" name="普通建設事業費 （ うち新規整備　）該当値テキスト"/>
        <xdr:cNvSpPr txBox="1"/>
      </xdr:nvSpPr>
      <xdr:spPr>
        <a:xfrm>
          <a:off x="10528300" y="130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145135</xdr:rowOff>
    </xdr:from>
    <xdr:to>
      <xdr:col>14</xdr:col>
      <xdr:colOff>79375</xdr:colOff>
      <xdr:row>77</xdr:row>
      <xdr:rowOff>75285</xdr:rowOff>
    </xdr:to>
    <xdr:sp macro="" textlink="">
      <xdr:nvSpPr>
        <xdr:cNvPr id="421" name="円/楕円 420"/>
        <xdr:cNvSpPr/>
      </xdr:nvSpPr>
      <xdr:spPr>
        <a:xfrm>
          <a:off x="9588500" y="131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66412</xdr:rowOff>
    </xdr:from>
    <xdr:ext cx="469744" cy="259045"/>
    <xdr:sp macro="" textlink="">
      <xdr:nvSpPr>
        <xdr:cNvPr id="422" name="テキスト ボックス 421"/>
        <xdr:cNvSpPr txBox="1"/>
      </xdr:nvSpPr>
      <xdr:spPr>
        <a:xfrm>
          <a:off x="9404427" y="132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9423</xdr:rowOff>
    </xdr:from>
    <xdr:to>
      <xdr:col>12</xdr:col>
      <xdr:colOff>561975</xdr:colOff>
      <xdr:row>77</xdr:row>
      <xdr:rowOff>111023</xdr:rowOff>
    </xdr:to>
    <xdr:sp macro="" textlink="">
      <xdr:nvSpPr>
        <xdr:cNvPr id="423" name="円/楕円 422"/>
        <xdr:cNvSpPr/>
      </xdr:nvSpPr>
      <xdr:spPr>
        <a:xfrm>
          <a:off x="8699500" y="132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102150</xdr:rowOff>
    </xdr:from>
    <xdr:ext cx="469744" cy="259045"/>
    <xdr:sp macro="" textlink="">
      <xdr:nvSpPr>
        <xdr:cNvPr id="424" name="テキスト ボックス 423"/>
        <xdr:cNvSpPr txBox="1"/>
      </xdr:nvSpPr>
      <xdr:spPr>
        <a:xfrm>
          <a:off x="8515427" y="133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157207</xdr:rowOff>
    </xdr:from>
    <xdr:to>
      <xdr:col>15</xdr:col>
      <xdr:colOff>180975</xdr:colOff>
      <xdr:row>96</xdr:row>
      <xdr:rowOff>108362</xdr:rowOff>
    </xdr:to>
    <xdr:cxnSp macro="">
      <xdr:nvCxnSpPr>
        <xdr:cNvPr id="453" name="直線コネクタ 452"/>
        <xdr:cNvCxnSpPr/>
      </xdr:nvCxnSpPr>
      <xdr:spPr>
        <a:xfrm flipV="1">
          <a:off x="9639300" y="16444957"/>
          <a:ext cx="838200" cy="1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108362</xdr:rowOff>
    </xdr:from>
    <xdr:to>
      <xdr:col>14</xdr:col>
      <xdr:colOff>28575</xdr:colOff>
      <xdr:row>97</xdr:row>
      <xdr:rowOff>42602</xdr:rowOff>
    </xdr:to>
    <xdr:cxnSp macro="">
      <xdr:nvCxnSpPr>
        <xdr:cNvPr id="456" name="直線コネクタ 455"/>
        <xdr:cNvCxnSpPr/>
      </xdr:nvCxnSpPr>
      <xdr:spPr>
        <a:xfrm flipV="1">
          <a:off x="8750300" y="16567562"/>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106407</xdr:rowOff>
    </xdr:from>
    <xdr:to>
      <xdr:col>15</xdr:col>
      <xdr:colOff>231775</xdr:colOff>
      <xdr:row>96</xdr:row>
      <xdr:rowOff>36557</xdr:rowOff>
    </xdr:to>
    <xdr:sp macro="" textlink="">
      <xdr:nvSpPr>
        <xdr:cNvPr id="466" name="円/楕円 465"/>
        <xdr:cNvSpPr/>
      </xdr:nvSpPr>
      <xdr:spPr>
        <a:xfrm>
          <a:off x="10426700" y="163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129284</xdr:rowOff>
    </xdr:from>
    <xdr:ext cx="534377" cy="259045"/>
    <xdr:sp macro="" textlink="">
      <xdr:nvSpPr>
        <xdr:cNvPr id="467" name="普通建設事業費 （ うち更新整備　）該当値テキスト"/>
        <xdr:cNvSpPr txBox="1"/>
      </xdr:nvSpPr>
      <xdr:spPr>
        <a:xfrm>
          <a:off x="10528300" y="1624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57562</xdr:rowOff>
    </xdr:from>
    <xdr:to>
      <xdr:col>14</xdr:col>
      <xdr:colOff>79375</xdr:colOff>
      <xdr:row>96</xdr:row>
      <xdr:rowOff>159162</xdr:rowOff>
    </xdr:to>
    <xdr:sp macro="" textlink="">
      <xdr:nvSpPr>
        <xdr:cNvPr id="468" name="円/楕円 467"/>
        <xdr:cNvSpPr/>
      </xdr:nvSpPr>
      <xdr:spPr>
        <a:xfrm>
          <a:off x="9588500" y="165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xdr:rowOff>
    </xdr:from>
    <xdr:ext cx="534377" cy="259045"/>
    <xdr:sp macro="" textlink="">
      <xdr:nvSpPr>
        <xdr:cNvPr id="469" name="テキスト ボックス 468"/>
        <xdr:cNvSpPr txBox="1"/>
      </xdr:nvSpPr>
      <xdr:spPr>
        <a:xfrm>
          <a:off x="9372111" y="162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163252</xdr:rowOff>
    </xdr:from>
    <xdr:to>
      <xdr:col>12</xdr:col>
      <xdr:colOff>561975</xdr:colOff>
      <xdr:row>97</xdr:row>
      <xdr:rowOff>93402</xdr:rowOff>
    </xdr:to>
    <xdr:sp macro="" textlink="">
      <xdr:nvSpPr>
        <xdr:cNvPr id="470" name="円/楕円 469"/>
        <xdr:cNvSpPr/>
      </xdr:nvSpPr>
      <xdr:spPr>
        <a:xfrm>
          <a:off x="8699500" y="166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109929</xdr:rowOff>
    </xdr:from>
    <xdr:ext cx="534377" cy="259045"/>
    <xdr:sp macro="" textlink="">
      <xdr:nvSpPr>
        <xdr:cNvPr id="471" name="テキスト ボックス 470"/>
        <xdr:cNvSpPr txBox="1"/>
      </xdr:nvSpPr>
      <xdr:spPr>
        <a:xfrm>
          <a:off x="8483111" y="163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85" name="テキスト ボックス 48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87" name="テキスト ボックス 486"/>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89" name="テキスト ボックス 488"/>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1" name="テキスト ボックス 490"/>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111125</xdr:rowOff>
    </xdr:from>
    <xdr:to>
      <xdr:col>23</xdr:col>
      <xdr:colOff>516889</xdr:colOff>
      <xdr:row>38</xdr:row>
      <xdr:rowOff>139700</xdr:rowOff>
    </xdr:to>
    <xdr:cxnSp macro="">
      <xdr:nvCxnSpPr>
        <xdr:cNvPr id="493" name="直線コネクタ 492"/>
        <xdr:cNvCxnSpPr/>
      </xdr:nvCxnSpPr>
      <xdr:spPr>
        <a:xfrm flipV="1">
          <a:off x="16317595" y="6454775"/>
          <a:ext cx="1269"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170324</xdr:rowOff>
    </xdr:from>
    <xdr:ext cx="249299" cy="259045"/>
    <xdr:sp macro="" textlink="">
      <xdr:nvSpPr>
        <xdr:cNvPr id="494" name="災害復旧事業費最小値テキスト"/>
        <xdr:cNvSpPr txBox="1"/>
      </xdr:nvSpPr>
      <xdr:spPr>
        <a:xfrm>
          <a:off x="16370300" y="66854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57802</xdr:rowOff>
    </xdr:from>
    <xdr:ext cx="378565" cy="259045"/>
    <xdr:sp macro="" textlink="">
      <xdr:nvSpPr>
        <xdr:cNvPr id="496" name="災害復旧事業費最大値テキスト"/>
        <xdr:cNvSpPr txBox="1"/>
      </xdr:nvSpPr>
      <xdr:spPr>
        <a:xfrm>
          <a:off x="16370300" y="6230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37</xdr:row>
      <xdr:rowOff>111125</xdr:rowOff>
    </xdr:from>
    <xdr:to>
      <xdr:col>23</xdr:col>
      <xdr:colOff>606425</xdr:colOff>
      <xdr:row>37</xdr:row>
      <xdr:rowOff>111125</xdr:rowOff>
    </xdr:to>
    <xdr:cxnSp macro="">
      <xdr:nvCxnSpPr>
        <xdr:cNvPr id="497" name="直線コネクタ 496"/>
        <xdr:cNvCxnSpPr/>
      </xdr:nvCxnSpPr>
      <xdr:spPr>
        <a:xfrm>
          <a:off x="16230600" y="6454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153416</xdr:rowOff>
    </xdr:from>
    <xdr:to>
      <xdr:col>23</xdr:col>
      <xdr:colOff>517525</xdr:colOff>
      <xdr:row>38</xdr:row>
      <xdr:rowOff>39116</xdr:rowOff>
    </xdr:to>
    <xdr:cxnSp macro="">
      <xdr:nvCxnSpPr>
        <xdr:cNvPr id="498" name="直線コネクタ 497"/>
        <xdr:cNvCxnSpPr/>
      </xdr:nvCxnSpPr>
      <xdr:spPr>
        <a:xfrm>
          <a:off x="15481300" y="649706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43324</xdr:rowOff>
    </xdr:from>
    <xdr:ext cx="378565" cy="259045"/>
    <xdr:sp macro="" textlink="">
      <xdr:nvSpPr>
        <xdr:cNvPr id="499" name="災害復旧事業費平均値テキスト"/>
        <xdr:cNvSpPr txBox="1"/>
      </xdr:nvSpPr>
      <xdr:spPr>
        <a:xfrm>
          <a:off x="16370300" y="65584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64897</xdr:rowOff>
    </xdr:from>
    <xdr:to>
      <xdr:col>23</xdr:col>
      <xdr:colOff>568325</xdr:colOff>
      <xdr:row>38</xdr:row>
      <xdr:rowOff>166497</xdr:rowOff>
    </xdr:to>
    <xdr:sp macro="" textlink="">
      <xdr:nvSpPr>
        <xdr:cNvPr id="500" name="フローチャート : 判断 499"/>
        <xdr:cNvSpPr/>
      </xdr:nvSpPr>
      <xdr:spPr>
        <a:xfrm>
          <a:off x="162687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138557</xdr:rowOff>
    </xdr:from>
    <xdr:to>
      <xdr:col>22</xdr:col>
      <xdr:colOff>365125</xdr:colOff>
      <xdr:row>37</xdr:row>
      <xdr:rowOff>153416</xdr:rowOff>
    </xdr:to>
    <xdr:cxnSp macro="">
      <xdr:nvCxnSpPr>
        <xdr:cNvPr id="501" name="直線コネクタ 500"/>
        <xdr:cNvCxnSpPr/>
      </xdr:nvCxnSpPr>
      <xdr:spPr>
        <a:xfrm>
          <a:off x="14592300" y="648220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19177</xdr:rowOff>
    </xdr:from>
    <xdr:to>
      <xdr:col>22</xdr:col>
      <xdr:colOff>415925</xdr:colOff>
      <xdr:row>38</xdr:row>
      <xdr:rowOff>120777</xdr:rowOff>
    </xdr:to>
    <xdr:sp macro="" textlink="">
      <xdr:nvSpPr>
        <xdr:cNvPr id="502" name="フローチャート : 判断 501"/>
        <xdr:cNvSpPr/>
      </xdr:nvSpPr>
      <xdr:spPr>
        <a:xfrm>
          <a:off x="15430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111904</xdr:rowOff>
    </xdr:from>
    <xdr:ext cx="378565" cy="259045"/>
    <xdr:sp macro="" textlink="">
      <xdr:nvSpPr>
        <xdr:cNvPr id="503" name="テキスト ボックス 502"/>
        <xdr:cNvSpPr txBox="1"/>
      </xdr:nvSpPr>
      <xdr:spPr>
        <a:xfrm>
          <a:off x="15292017" y="662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84836</xdr:rowOff>
    </xdr:from>
    <xdr:to>
      <xdr:col>21</xdr:col>
      <xdr:colOff>161925</xdr:colOff>
      <xdr:row>37</xdr:row>
      <xdr:rowOff>138557</xdr:rowOff>
    </xdr:to>
    <xdr:cxnSp macro="">
      <xdr:nvCxnSpPr>
        <xdr:cNvPr id="504" name="直線コネクタ 503"/>
        <xdr:cNvCxnSpPr/>
      </xdr:nvCxnSpPr>
      <xdr:spPr>
        <a:xfrm>
          <a:off x="13703300" y="6428486"/>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14834</xdr:rowOff>
    </xdr:from>
    <xdr:to>
      <xdr:col>21</xdr:col>
      <xdr:colOff>212725</xdr:colOff>
      <xdr:row>38</xdr:row>
      <xdr:rowOff>116434</xdr:rowOff>
    </xdr:to>
    <xdr:sp macro="" textlink="">
      <xdr:nvSpPr>
        <xdr:cNvPr id="505" name="フローチャート : 判断 504"/>
        <xdr:cNvSpPr/>
      </xdr:nvSpPr>
      <xdr:spPr>
        <a:xfrm>
          <a:off x="14541500" y="65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107561</xdr:rowOff>
    </xdr:from>
    <xdr:ext cx="378565" cy="259045"/>
    <xdr:sp macro="" textlink="">
      <xdr:nvSpPr>
        <xdr:cNvPr id="506" name="テキスト ボックス 505"/>
        <xdr:cNvSpPr txBox="1"/>
      </xdr:nvSpPr>
      <xdr:spPr>
        <a:xfrm>
          <a:off x="14403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10769</xdr:rowOff>
    </xdr:from>
    <xdr:to>
      <xdr:col>19</xdr:col>
      <xdr:colOff>644525</xdr:colOff>
      <xdr:row>37</xdr:row>
      <xdr:rowOff>84836</xdr:rowOff>
    </xdr:to>
    <xdr:cxnSp macro="">
      <xdr:nvCxnSpPr>
        <xdr:cNvPr id="507" name="直線コネクタ 506"/>
        <xdr:cNvCxnSpPr/>
      </xdr:nvCxnSpPr>
      <xdr:spPr>
        <a:xfrm>
          <a:off x="12814300" y="5497169"/>
          <a:ext cx="889000" cy="9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161137</xdr:rowOff>
    </xdr:from>
    <xdr:to>
      <xdr:col>20</xdr:col>
      <xdr:colOff>9525</xdr:colOff>
      <xdr:row>38</xdr:row>
      <xdr:rowOff>91287</xdr:rowOff>
    </xdr:to>
    <xdr:sp macro="" textlink="">
      <xdr:nvSpPr>
        <xdr:cNvPr id="508" name="フローチャート : 判断 507"/>
        <xdr:cNvSpPr/>
      </xdr:nvSpPr>
      <xdr:spPr>
        <a:xfrm>
          <a:off x="13652500" y="650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82414</xdr:rowOff>
    </xdr:from>
    <xdr:ext cx="378565" cy="259045"/>
    <xdr:sp macro="" textlink="">
      <xdr:nvSpPr>
        <xdr:cNvPr id="509" name="テキスト ボックス 508"/>
        <xdr:cNvSpPr txBox="1"/>
      </xdr:nvSpPr>
      <xdr:spPr>
        <a:xfrm>
          <a:off x="13514017" y="6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37465</xdr:rowOff>
    </xdr:from>
    <xdr:to>
      <xdr:col>18</xdr:col>
      <xdr:colOff>492125</xdr:colOff>
      <xdr:row>37</xdr:row>
      <xdr:rowOff>139065</xdr:rowOff>
    </xdr:to>
    <xdr:sp macro="" textlink="">
      <xdr:nvSpPr>
        <xdr:cNvPr id="510" name="フローチャート : 判断 509"/>
        <xdr:cNvSpPr/>
      </xdr:nvSpPr>
      <xdr:spPr>
        <a:xfrm>
          <a:off x="12763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130192</xdr:rowOff>
    </xdr:from>
    <xdr:ext cx="378565" cy="259045"/>
    <xdr:sp macro="" textlink="">
      <xdr:nvSpPr>
        <xdr:cNvPr id="511" name="テキスト ボックス 510"/>
        <xdr:cNvSpPr txBox="1"/>
      </xdr:nvSpPr>
      <xdr:spPr>
        <a:xfrm>
          <a:off x="12625017" y="647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159766</xdr:rowOff>
    </xdr:from>
    <xdr:to>
      <xdr:col>23</xdr:col>
      <xdr:colOff>568325</xdr:colOff>
      <xdr:row>38</xdr:row>
      <xdr:rowOff>89916</xdr:rowOff>
    </xdr:to>
    <xdr:sp macro="" textlink="">
      <xdr:nvSpPr>
        <xdr:cNvPr id="517" name="円/楕円 516"/>
        <xdr:cNvSpPr/>
      </xdr:nvSpPr>
      <xdr:spPr>
        <a:xfrm>
          <a:off x="16268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13352</xdr:rowOff>
    </xdr:from>
    <xdr:ext cx="378565" cy="259045"/>
    <xdr:sp macro="" textlink="">
      <xdr:nvSpPr>
        <xdr:cNvPr id="518" name="災害復旧事業費該当値テキスト"/>
        <xdr:cNvSpPr txBox="1"/>
      </xdr:nvSpPr>
      <xdr:spPr>
        <a:xfrm>
          <a:off x="16370300" y="6357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102616</xdr:rowOff>
    </xdr:from>
    <xdr:to>
      <xdr:col>22</xdr:col>
      <xdr:colOff>415925</xdr:colOff>
      <xdr:row>38</xdr:row>
      <xdr:rowOff>32765</xdr:rowOff>
    </xdr:to>
    <xdr:sp macro="" textlink="">
      <xdr:nvSpPr>
        <xdr:cNvPr id="519" name="円/楕円 518"/>
        <xdr:cNvSpPr/>
      </xdr:nvSpPr>
      <xdr:spPr>
        <a:xfrm>
          <a:off x="15430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49293</xdr:rowOff>
    </xdr:from>
    <xdr:ext cx="378565" cy="259045"/>
    <xdr:sp macro="" textlink="">
      <xdr:nvSpPr>
        <xdr:cNvPr id="520" name="テキスト ボックス 519"/>
        <xdr:cNvSpPr txBox="1"/>
      </xdr:nvSpPr>
      <xdr:spPr>
        <a:xfrm>
          <a:off x="15292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87757</xdr:rowOff>
    </xdr:from>
    <xdr:to>
      <xdr:col>21</xdr:col>
      <xdr:colOff>212725</xdr:colOff>
      <xdr:row>38</xdr:row>
      <xdr:rowOff>17907</xdr:rowOff>
    </xdr:to>
    <xdr:sp macro="" textlink="">
      <xdr:nvSpPr>
        <xdr:cNvPr id="521" name="円/楕円 520"/>
        <xdr:cNvSpPr/>
      </xdr:nvSpPr>
      <xdr:spPr>
        <a:xfrm>
          <a:off x="14541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34434</xdr:rowOff>
    </xdr:from>
    <xdr:ext cx="378565" cy="259045"/>
    <xdr:sp macro="" textlink="">
      <xdr:nvSpPr>
        <xdr:cNvPr id="522" name="テキスト ボックス 521"/>
        <xdr:cNvSpPr txBox="1"/>
      </xdr:nvSpPr>
      <xdr:spPr>
        <a:xfrm>
          <a:off x="14403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34036</xdr:rowOff>
    </xdr:from>
    <xdr:to>
      <xdr:col>20</xdr:col>
      <xdr:colOff>9525</xdr:colOff>
      <xdr:row>37</xdr:row>
      <xdr:rowOff>135636</xdr:rowOff>
    </xdr:to>
    <xdr:sp macro="" textlink="">
      <xdr:nvSpPr>
        <xdr:cNvPr id="523" name="円/楕円 522"/>
        <xdr:cNvSpPr/>
      </xdr:nvSpPr>
      <xdr:spPr>
        <a:xfrm>
          <a:off x="13652500" y="63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35</xdr:row>
      <xdr:rowOff>152163</xdr:rowOff>
    </xdr:from>
    <xdr:ext cx="378565" cy="259045"/>
    <xdr:sp macro="" textlink="">
      <xdr:nvSpPr>
        <xdr:cNvPr id="524" name="テキスト ボックス 523"/>
        <xdr:cNvSpPr txBox="1"/>
      </xdr:nvSpPr>
      <xdr:spPr>
        <a:xfrm>
          <a:off x="13514017" y="61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131419</xdr:rowOff>
    </xdr:from>
    <xdr:to>
      <xdr:col>18</xdr:col>
      <xdr:colOff>492125</xdr:colOff>
      <xdr:row>32</xdr:row>
      <xdr:rowOff>61569</xdr:rowOff>
    </xdr:to>
    <xdr:sp macro="" textlink="">
      <xdr:nvSpPr>
        <xdr:cNvPr id="525" name="円/楕円 524"/>
        <xdr:cNvSpPr/>
      </xdr:nvSpPr>
      <xdr:spPr>
        <a:xfrm>
          <a:off x="12763500" y="544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30</xdr:row>
      <xdr:rowOff>78096</xdr:rowOff>
    </xdr:from>
    <xdr:ext cx="469744" cy="259045"/>
    <xdr:sp macro="" textlink="">
      <xdr:nvSpPr>
        <xdr:cNvPr id="526" name="テキスト ボックス 525"/>
        <xdr:cNvSpPr txBox="1"/>
      </xdr:nvSpPr>
      <xdr:spPr>
        <a:xfrm>
          <a:off x="12579427" y="522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7" name="テキスト ボックス 58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5" name="テキスト ボックス 59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599" name="直線コネクタ 598"/>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0"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1" name="直線コネクタ 600"/>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2"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3" name="直線コネクタ 602"/>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20162</xdr:rowOff>
    </xdr:from>
    <xdr:to>
      <xdr:col>23</xdr:col>
      <xdr:colOff>517525</xdr:colOff>
      <xdr:row>73</xdr:row>
      <xdr:rowOff>70358</xdr:rowOff>
    </xdr:to>
    <xdr:cxnSp macro="">
      <xdr:nvCxnSpPr>
        <xdr:cNvPr id="604" name="直線コネクタ 603"/>
        <xdr:cNvCxnSpPr/>
      </xdr:nvCxnSpPr>
      <xdr:spPr>
        <a:xfrm>
          <a:off x="15481300" y="12536012"/>
          <a:ext cx="8382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50620</xdr:rowOff>
    </xdr:from>
    <xdr:ext cx="534377" cy="259045"/>
    <xdr:sp macro="" textlink="">
      <xdr:nvSpPr>
        <xdr:cNvPr id="605" name="公債費平均値テキスト"/>
        <xdr:cNvSpPr txBox="1"/>
      </xdr:nvSpPr>
      <xdr:spPr>
        <a:xfrm>
          <a:off x="16370300" y="12909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06" name="フローチャート : 判断 605"/>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51956</xdr:rowOff>
    </xdr:from>
    <xdr:to>
      <xdr:col>22</xdr:col>
      <xdr:colOff>365125</xdr:colOff>
      <xdr:row>73</xdr:row>
      <xdr:rowOff>20162</xdr:rowOff>
    </xdr:to>
    <xdr:cxnSp macro="">
      <xdr:nvCxnSpPr>
        <xdr:cNvPr id="607" name="直線コネクタ 606"/>
        <xdr:cNvCxnSpPr/>
      </xdr:nvCxnSpPr>
      <xdr:spPr>
        <a:xfrm>
          <a:off x="14592300" y="12396356"/>
          <a:ext cx="889000" cy="1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08" name="フローチャート : 判断 607"/>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133297</xdr:rowOff>
    </xdr:from>
    <xdr:ext cx="534377" cy="259045"/>
    <xdr:sp macro="" textlink="">
      <xdr:nvSpPr>
        <xdr:cNvPr id="609" name="テキスト ボックス 608"/>
        <xdr:cNvSpPr txBox="1"/>
      </xdr:nvSpPr>
      <xdr:spPr>
        <a:xfrm>
          <a:off x="15214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51956</xdr:rowOff>
    </xdr:from>
    <xdr:to>
      <xdr:col>21</xdr:col>
      <xdr:colOff>161925</xdr:colOff>
      <xdr:row>72</xdr:row>
      <xdr:rowOff>87160</xdr:rowOff>
    </xdr:to>
    <xdr:cxnSp macro="">
      <xdr:nvCxnSpPr>
        <xdr:cNvPr id="610" name="直線コネクタ 609"/>
        <xdr:cNvCxnSpPr/>
      </xdr:nvCxnSpPr>
      <xdr:spPr>
        <a:xfrm flipV="1">
          <a:off x="13703300" y="1239635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1" name="フローチャート : 判断 610"/>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99026</xdr:rowOff>
    </xdr:from>
    <xdr:ext cx="534377" cy="259045"/>
    <xdr:sp macro="" textlink="">
      <xdr:nvSpPr>
        <xdr:cNvPr id="612" name="テキスト ボックス 611"/>
        <xdr:cNvSpPr txBox="1"/>
      </xdr:nvSpPr>
      <xdr:spPr>
        <a:xfrm>
          <a:off x="14325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30753</xdr:rowOff>
    </xdr:from>
    <xdr:to>
      <xdr:col>19</xdr:col>
      <xdr:colOff>644525</xdr:colOff>
      <xdr:row>72</xdr:row>
      <xdr:rowOff>87160</xdr:rowOff>
    </xdr:to>
    <xdr:cxnSp macro="">
      <xdr:nvCxnSpPr>
        <xdr:cNvPr id="613" name="直線コネクタ 612"/>
        <xdr:cNvCxnSpPr/>
      </xdr:nvCxnSpPr>
      <xdr:spPr>
        <a:xfrm>
          <a:off x="12814300" y="12375153"/>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4" name="フローチャート : 判断 613"/>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100055</xdr:rowOff>
    </xdr:from>
    <xdr:ext cx="534377" cy="259045"/>
    <xdr:sp macro="" textlink="">
      <xdr:nvSpPr>
        <xdr:cNvPr id="615" name="テキスト ボックス 614"/>
        <xdr:cNvSpPr txBox="1"/>
      </xdr:nvSpPr>
      <xdr:spPr>
        <a:xfrm>
          <a:off x="13436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16" name="フローチャート : 判断 615"/>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104627</xdr:rowOff>
    </xdr:from>
    <xdr:ext cx="534377" cy="259045"/>
    <xdr:sp macro="" textlink="">
      <xdr:nvSpPr>
        <xdr:cNvPr id="617" name="テキスト ボックス 616"/>
        <xdr:cNvSpPr txBox="1"/>
      </xdr:nvSpPr>
      <xdr:spPr>
        <a:xfrm>
          <a:off x="12547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19558</xdr:rowOff>
    </xdr:from>
    <xdr:to>
      <xdr:col>23</xdr:col>
      <xdr:colOff>568325</xdr:colOff>
      <xdr:row>73</xdr:row>
      <xdr:rowOff>121158</xdr:rowOff>
    </xdr:to>
    <xdr:sp macro="" textlink="">
      <xdr:nvSpPr>
        <xdr:cNvPr id="623" name="円/楕円 622"/>
        <xdr:cNvSpPr/>
      </xdr:nvSpPr>
      <xdr:spPr>
        <a:xfrm>
          <a:off x="16268700" y="125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42435</xdr:rowOff>
    </xdr:from>
    <xdr:ext cx="534377" cy="259045"/>
    <xdr:sp macro="" textlink="">
      <xdr:nvSpPr>
        <xdr:cNvPr id="624" name="公債費該当値テキスト"/>
        <xdr:cNvSpPr txBox="1"/>
      </xdr:nvSpPr>
      <xdr:spPr>
        <a:xfrm>
          <a:off x="16370300" y="1238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140812</xdr:rowOff>
    </xdr:from>
    <xdr:to>
      <xdr:col>22</xdr:col>
      <xdr:colOff>415925</xdr:colOff>
      <xdr:row>73</xdr:row>
      <xdr:rowOff>70962</xdr:rowOff>
    </xdr:to>
    <xdr:sp macro="" textlink="">
      <xdr:nvSpPr>
        <xdr:cNvPr id="625" name="円/楕円 624"/>
        <xdr:cNvSpPr/>
      </xdr:nvSpPr>
      <xdr:spPr>
        <a:xfrm>
          <a:off x="15430500" y="1248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87489</xdr:rowOff>
    </xdr:from>
    <xdr:ext cx="534377" cy="259045"/>
    <xdr:sp macro="" textlink="">
      <xdr:nvSpPr>
        <xdr:cNvPr id="626" name="テキスト ボックス 625"/>
        <xdr:cNvSpPr txBox="1"/>
      </xdr:nvSpPr>
      <xdr:spPr>
        <a:xfrm>
          <a:off x="15214111" y="122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55,275</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1156</xdr:rowOff>
    </xdr:from>
    <xdr:to>
      <xdr:col>21</xdr:col>
      <xdr:colOff>212725</xdr:colOff>
      <xdr:row>72</xdr:row>
      <xdr:rowOff>102756</xdr:rowOff>
    </xdr:to>
    <xdr:sp macro="" textlink="">
      <xdr:nvSpPr>
        <xdr:cNvPr id="627" name="円/楕円 626"/>
        <xdr:cNvSpPr/>
      </xdr:nvSpPr>
      <xdr:spPr>
        <a:xfrm>
          <a:off x="14541500" y="123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119283</xdr:rowOff>
    </xdr:from>
    <xdr:ext cx="534377" cy="259045"/>
    <xdr:sp macro="" textlink="">
      <xdr:nvSpPr>
        <xdr:cNvPr id="628" name="テキスト ボックス 627"/>
        <xdr:cNvSpPr txBox="1"/>
      </xdr:nvSpPr>
      <xdr:spPr>
        <a:xfrm>
          <a:off x="14325111" y="121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62,606</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36360</xdr:rowOff>
    </xdr:from>
    <xdr:to>
      <xdr:col>20</xdr:col>
      <xdr:colOff>9525</xdr:colOff>
      <xdr:row>72</xdr:row>
      <xdr:rowOff>137960</xdr:rowOff>
    </xdr:to>
    <xdr:sp macro="" textlink="">
      <xdr:nvSpPr>
        <xdr:cNvPr id="629" name="円/楕円 628"/>
        <xdr:cNvSpPr/>
      </xdr:nvSpPr>
      <xdr:spPr>
        <a:xfrm>
          <a:off x="13652500" y="123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154487</xdr:rowOff>
    </xdr:from>
    <xdr:ext cx="534377" cy="259045"/>
    <xdr:sp macro="" textlink="">
      <xdr:nvSpPr>
        <xdr:cNvPr id="630" name="テキスト ボックス 629"/>
        <xdr:cNvSpPr txBox="1"/>
      </xdr:nvSpPr>
      <xdr:spPr>
        <a:xfrm>
          <a:off x="13436111" y="121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151403</xdr:rowOff>
    </xdr:from>
    <xdr:to>
      <xdr:col>18</xdr:col>
      <xdr:colOff>492125</xdr:colOff>
      <xdr:row>72</xdr:row>
      <xdr:rowOff>81553</xdr:rowOff>
    </xdr:to>
    <xdr:sp macro="" textlink="">
      <xdr:nvSpPr>
        <xdr:cNvPr id="631" name="円/楕円 630"/>
        <xdr:cNvSpPr/>
      </xdr:nvSpPr>
      <xdr:spPr>
        <a:xfrm>
          <a:off x="12763500" y="1232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98080</xdr:rowOff>
    </xdr:from>
    <xdr:ext cx="534377" cy="259045"/>
    <xdr:sp macro="" textlink="">
      <xdr:nvSpPr>
        <xdr:cNvPr id="632" name="テキスト ボックス 631"/>
        <xdr:cNvSpPr txBox="1"/>
      </xdr:nvSpPr>
      <xdr:spPr>
        <a:xfrm>
          <a:off x="12547111" y="1209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3" name="直線コネクタ 64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4" name="テキスト ボックス 64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5" name="直線コネクタ 64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46" name="テキスト ボックス 645"/>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7" name="直線コネクタ 64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48" name="テキスト ボックス 647"/>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9" name="直線コネクタ 64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0" name="テキスト ボックス 649"/>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1" name="直線コネクタ 65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2" name="テキスト ボックス 65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3" name="直線コネクタ 65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4" name="テキスト ボックス 65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58" name="直線コネクタ 657"/>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59"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0" name="直線コネクタ 659"/>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1"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2" name="直線コネクタ 661"/>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64697</xdr:rowOff>
    </xdr:from>
    <xdr:to>
      <xdr:col>23</xdr:col>
      <xdr:colOff>517525</xdr:colOff>
      <xdr:row>96</xdr:row>
      <xdr:rowOff>87449</xdr:rowOff>
    </xdr:to>
    <xdr:cxnSp macro="">
      <xdr:nvCxnSpPr>
        <xdr:cNvPr id="663" name="直線コネクタ 662"/>
        <xdr:cNvCxnSpPr/>
      </xdr:nvCxnSpPr>
      <xdr:spPr>
        <a:xfrm>
          <a:off x="15481300" y="15838097"/>
          <a:ext cx="838200" cy="70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4"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5" name="フローチャート : 判断 664"/>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64697</xdr:rowOff>
    </xdr:from>
    <xdr:to>
      <xdr:col>22</xdr:col>
      <xdr:colOff>365125</xdr:colOff>
      <xdr:row>96</xdr:row>
      <xdr:rowOff>1778</xdr:rowOff>
    </xdr:to>
    <xdr:cxnSp macro="">
      <xdr:nvCxnSpPr>
        <xdr:cNvPr id="666" name="直線コネクタ 665"/>
        <xdr:cNvCxnSpPr/>
      </xdr:nvCxnSpPr>
      <xdr:spPr>
        <a:xfrm flipV="1">
          <a:off x="14592300" y="15838097"/>
          <a:ext cx="889000" cy="6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67" name="フローチャート : 判断 666"/>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29771</xdr:rowOff>
    </xdr:from>
    <xdr:ext cx="469744" cy="259045"/>
    <xdr:sp macro="" textlink="">
      <xdr:nvSpPr>
        <xdr:cNvPr id="668" name="テキスト ボックス 667"/>
        <xdr:cNvSpPr txBox="1"/>
      </xdr:nvSpPr>
      <xdr:spPr>
        <a:xfrm>
          <a:off x="15246427" y="1631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141551</xdr:rowOff>
    </xdr:from>
    <xdr:to>
      <xdr:col>21</xdr:col>
      <xdr:colOff>161925</xdr:colOff>
      <xdr:row>96</xdr:row>
      <xdr:rowOff>1778</xdr:rowOff>
    </xdr:to>
    <xdr:cxnSp macro="">
      <xdr:nvCxnSpPr>
        <xdr:cNvPr id="669" name="直線コネクタ 668"/>
        <xdr:cNvCxnSpPr/>
      </xdr:nvCxnSpPr>
      <xdr:spPr>
        <a:xfrm>
          <a:off x="13703300" y="16086401"/>
          <a:ext cx="889000" cy="37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0" name="フローチャート : 判断 669"/>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1" name="テキスト ボックス 670"/>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141551</xdr:rowOff>
    </xdr:from>
    <xdr:to>
      <xdr:col>19</xdr:col>
      <xdr:colOff>644525</xdr:colOff>
      <xdr:row>95</xdr:row>
      <xdr:rowOff>41729</xdr:rowOff>
    </xdr:to>
    <xdr:cxnSp macro="">
      <xdr:nvCxnSpPr>
        <xdr:cNvPr id="672" name="直線コネクタ 671"/>
        <xdr:cNvCxnSpPr/>
      </xdr:nvCxnSpPr>
      <xdr:spPr>
        <a:xfrm flipV="1">
          <a:off x="12814300" y="16086401"/>
          <a:ext cx="88900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3" name="フローチャート : 判断 672"/>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49801</xdr:rowOff>
    </xdr:from>
    <xdr:ext cx="469744" cy="259045"/>
    <xdr:sp macro="" textlink="">
      <xdr:nvSpPr>
        <xdr:cNvPr id="674" name="テキスト ボックス 673"/>
        <xdr:cNvSpPr txBox="1"/>
      </xdr:nvSpPr>
      <xdr:spPr>
        <a:xfrm>
          <a:off x="13468427" y="1633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5" name="フローチャート : 判断 674"/>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2230</xdr:rowOff>
    </xdr:from>
    <xdr:ext cx="469744" cy="259045"/>
    <xdr:sp macro="" textlink="">
      <xdr:nvSpPr>
        <xdr:cNvPr id="676" name="テキスト ボックス 675"/>
        <xdr:cNvSpPr txBox="1"/>
      </xdr:nvSpPr>
      <xdr:spPr>
        <a:xfrm>
          <a:off x="12579427" y="164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36649</xdr:rowOff>
    </xdr:from>
    <xdr:to>
      <xdr:col>23</xdr:col>
      <xdr:colOff>568325</xdr:colOff>
      <xdr:row>96</xdr:row>
      <xdr:rowOff>138249</xdr:rowOff>
    </xdr:to>
    <xdr:sp macro="" textlink="">
      <xdr:nvSpPr>
        <xdr:cNvPr id="682" name="円/楕円 681"/>
        <xdr:cNvSpPr/>
      </xdr:nvSpPr>
      <xdr:spPr>
        <a:xfrm>
          <a:off x="16268700" y="16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15076</xdr:rowOff>
    </xdr:from>
    <xdr:ext cx="469744" cy="259045"/>
    <xdr:sp macro="" textlink="">
      <xdr:nvSpPr>
        <xdr:cNvPr id="683" name="積立金該当値テキスト"/>
        <xdr:cNvSpPr txBox="1"/>
      </xdr:nvSpPr>
      <xdr:spPr>
        <a:xfrm>
          <a:off x="16370300" y="1647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13897</xdr:rowOff>
    </xdr:from>
    <xdr:to>
      <xdr:col>22</xdr:col>
      <xdr:colOff>415925</xdr:colOff>
      <xdr:row>92</xdr:row>
      <xdr:rowOff>115497</xdr:rowOff>
    </xdr:to>
    <xdr:sp macro="" textlink="">
      <xdr:nvSpPr>
        <xdr:cNvPr id="684" name="円/楕円 683"/>
        <xdr:cNvSpPr/>
      </xdr:nvSpPr>
      <xdr:spPr>
        <a:xfrm>
          <a:off x="15430500" y="157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132024</xdr:rowOff>
    </xdr:from>
    <xdr:ext cx="534377" cy="259045"/>
    <xdr:sp macro="" textlink="">
      <xdr:nvSpPr>
        <xdr:cNvPr id="685" name="テキスト ボックス 684"/>
        <xdr:cNvSpPr txBox="1"/>
      </xdr:nvSpPr>
      <xdr:spPr>
        <a:xfrm>
          <a:off x="15214111" y="155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122428</xdr:rowOff>
    </xdr:from>
    <xdr:to>
      <xdr:col>21</xdr:col>
      <xdr:colOff>212725</xdr:colOff>
      <xdr:row>96</xdr:row>
      <xdr:rowOff>52578</xdr:rowOff>
    </xdr:to>
    <xdr:sp macro="" textlink="">
      <xdr:nvSpPr>
        <xdr:cNvPr id="686" name="円/楕円 685"/>
        <xdr:cNvSpPr/>
      </xdr:nvSpPr>
      <xdr:spPr>
        <a:xfrm>
          <a:off x="145415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43705</xdr:rowOff>
    </xdr:from>
    <xdr:ext cx="469744" cy="259045"/>
    <xdr:sp macro="" textlink="">
      <xdr:nvSpPr>
        <xdr:cNvPr id="687" name="テキスト ボックス 686"/>
        <xdr:cNvSpPr txBox="1"/>
      </xdr:nvSpPr>
      <xdr:spPr>
        <a:xfrm>
          <a:off x="14357427" y="1650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90751</xdr:rowOff>
    </xdr:from>
    <xdr:to>
      <xdr:col>20</xdr:col>
      <xdr:colOff>9525</xdr:colOff>
      <xdr:row>94</xdr:row>
      <xdr:rowOff>20901</xdr:rowOff>
    </xdr:to>
    <xdr:sp macro="" textlink="">
      <xdr:nvSpPr>
        <xdr:cNvPr id="688" name="円/楕円 687"/>
        <xdr:cNvSpPr/>
      </xdr:nvSpPr>
      <xdr:spPr>
        <a:xfrm>
          <a:off x="13652500" y="160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92</xdr:row>
      <xdr:rowOff>37428</xdr:rowOff>
    </xdr:from>
    <xdr:ext cx="469744" cy="259045"/>
    <xdr:sp macro="" textlink="">
      <xdr:nvSpPr>
        <xdr:cNvPr id="689" name="テキスト ボックス 688"/>
        <xdr:cNvSpPr txBox="1"/>
      </xdr:nvSpPr>
      <xdr:spPr>
        <a:xfrm>
          <a:off x="13468427" y="158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162379</xdr:rowOff>
    </xdr:from>
    <xdr:to>
      <xdr:col>18</xdr:col>
      <xdr:colOff>492125</xdr:colOff>
      <xdr:row>95</xdr:row>
      <xdr:rowOff>92529</xdr:rowOff>
    </xdr:to>
    <xdr:sp macro="" textlink="">
      <xdr:nvSpPr>
        <xdr:cNvPr id="690" name="円/楕円 689"/>
        <xdr:cNvSpPr/>
      </xdr:nvSpPr>
      <xdr:spPr>
        <a:xfrm>
          <a:off x="12763500" y="162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109056</xdr:rowOff>
    </xdr:from>
    <xdr:ext cx="469744" cy="259045"/>
    <xdr:sp macro="" textlink="">
      <xdr:nvSpPr>
        <xdr:cNvPr id="691" name="テキスト ボックス 690"/>
        <xdr:cNvSpPr txBox="1"/>
      </xdr:nvSpPr>
      <xdr:spPr>
        <a:xfrm>
          <a:off x="12579427" y="1605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2" name="直線コネクタ 70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3" name="テキスト ボックス 70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4" name="直線コネクタ 70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5" name="テキスト ボックス 70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6" name="直線コネクタ 70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7" name="テキスト ボックス 70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8" name="直線コネクタ 70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9" name="テキスト ボックス 70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0" name="直線コネクタ 70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1" name="テキスト ボックス 71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2" name="直線コネクタ 71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3" name="テキスト ボックス 71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17" name="直線コネクタ 716"/>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9" name="直線コネクタ 71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0"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1" name="直線コネクタ 720"/>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88428</xdr:rowOff>
    </xdr:from>
    <xdr:to>
      <xdr:col>32</xdr:col>
      <xdr:colOff>187325</xdr:colOff>
      <xdr:row>35</xdr:row>
      <xdr:rowOff>124188</xdr:rowOff>
    </xdr:to>
    <xdr:cxnSp macro="">
      <xdr:nvCxnSpPr>
        <xdr:cNvPr id="722" name="直線コネクタ 721"/>
        <xdr:cNvCxnSpPr/>
      </xdr:nvCxnSpPr>
      <xdr:spPr>
        <a:xfrm>
          <a:off x="21323300" y="6089178"/>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153542</xdr:rowOff>
    </xdr:from>
    <xdr:ext cx="469744" cy="259045"/>
    <xdr:sp macro="" textlink="">
      <xdr:nvSpPr>
        <xdr:cNvPr id="723" name="投資及び出資金平均値テキスト"/>
        <xdr:cNvSpPr txBox="1"/>
      </xdr:nvSpPr>
      <xdr:spPr>
        <a:xfrm>
          <a:off x="22212300" y="6497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4" name="フローチャート : 判断 723"/>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88428</xdr:rowOff>
    </xdr:from>
    <xdr:to>
      <xdr:col>31</xdr:col>
      <xdr:colOff>34925</xdr:colOff>
      <xdr:row>36</xdr:row>
      <xdr:rowOff>13643</xdr:rowOff>
    </xdr:to>
    <xdr:cxnSp macro="">
      <xdr:nvCxnSpPr>
        <xdr:cNvPr id="725" name="直線コネクタ 724"/>
        <xdr:cNvCxnSpPr/>
      </xdr:nvCxnSpPr>
      <xdr:spPr>
        <a:xfrm flipV="1">
          <a:off x="20434300" y="6089178"/>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26" name="フローチャート : 判断 725"/>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88064</xdr:rowOff>
    </xdr:from>
    <xdr:ext cx="469744" cy="259045"/>
    <xdr:sp macro="" textlink="">
      <xdr:nvSpPr>
        <xdr:cNvPr id="727" name="テキスト ボックス 726"/>
        <xdr:cNvSpPr txBox="1"/>
      </xdr:nvSpPr>
      <xdr:spPr>
        <a:xfrm>
          <a:off x="21088427"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129740</xdr:rowOff>
    </xdr:from>
    <xdr:to>
      <xdr:col>29</xdr:col>
      <xdr:colOff>517525</xdr:colOff>
      <xdr:row>36</xdr:row>
      <xdr:rowOff>13643</xdr:rowOff>
    </xdr:to>
    <xdr:cxnSp macro="">
      <xdr:nvCxnSpPr>
        <xdr:cNvPr id="728" name="直線コネクタ 727"/>
        <xdr:cNvCxnSpPr/>
      </xdr:nvCxnSpPr>
      <xdr:spPr>
        <a:xfrm>
          <a:off x="19545300" y="6130490"/>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29" name="フローチャート : 判断 728"/>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0" name="テキスト ボックス 729"/>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129740</xdr:rowOff>
    </xdr:from>
    <xdr:to>
      <xdr:col>28</xdr:col>
      <xdr:colOff>314325</xdr:colOff>
      <xdr:row>36</xdr:row>
      <xdr:rowOff>69487</xdr:rowOff>
    </xdr:to>
    <xdr:cxnSp macro="">
      <xdr:nvCxnSpPr>
        <xdr:cNvPr id="731" name="直線コネクタ 730"/>
        <xdr:cNvCxnSpPr/>
      </xdr:nvCxnSpPr>
      <xdr:spPr>
        <a:xfrm flipV="1">
          <a:off x="18656300" y="6130490"/>
          <a:ext cx="8890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2" name="フローチャート : 判断 731"/>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155338</xdr:rowOff>
    </xdr:from>
    <xdr:ext cx="378565" cy="259045"/>
    <xdr:sp macro="" textlink="">
      <xdr:nvSpPr>
        <xdr:cNvPr id="733" name="テキスト ボックス 732"/>
        <xdr:cNvSpPr txBox="1"/>
      </xdr:nvSpPr>
      <xdr:spPr>
        <a:xfrm>
          <a:off x="19356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4" name="フローチャート : 判断 733"/>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5" name="テキスト ボックス 734"/>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73388</xdr:rowOff>
    </xdr:from>
    <xdr:to>
      <xdr:col>32</xdr:col>
      <xdr:colOff>238125</xdr:colOff>
      <xdr:row>36</xdr:row>
      <xdr:rowOff>3538</xdr:rowOff>
    </xdr:to>
    <xdr:sp macro="" textlink="">
      <xdr:nvSpPr>
        <xdr:cNvPr id="741" name="円/楕円 740"/>
        <xdr:cNvSpPr/>
      </xdr:nvSpPr>
      <xdr:spPr>
        <a:xfrm>
          <a:off x="221107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96265</xdr:rowOff>
    </xdr:from>
    <xdr:ext cx="469744" cy="259045"/>
    <xdr:sp macro="" textlink="">
      <xdr:nvSpPr>
        <xdr:cNvPr id="742" name="投資及び出資金該当値テキスト"/>
        <xdr:cNvSpPr txBox="1"/>
      </xdr:nvSpPr>
      <xdr:spPr>
        <a:xfrm>
          <a:off x="22212300" y="592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37628</xdr:rowOff>
    </xdr:from>
    <xdr:to>
      <xdr:col>31</xdr:col>
      <xdr:colOff>85725</xdr:colOff>
      <xdr:row>35</xdr:row>
      <xdr:rowOff>139228</xdr:rowOff>
    </xdr:to>
    <xdr:sp macro="" textlink="">
      <xdr:nvSpPr>
        <xdr:cNvPr id="743" name="円/楕円 742"/>
        <xdr:cNvSpPr/>
      </xdr:nvSpPr>
      <xdr:spPr>
        <a:xfrm>
          <a:off x="21272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155755</xdr:rowOff>
    </xdr:from>
    <xdr:ext cx="469744" cy="259045"/>
    <xdr:sp macro="" textlink="">
      <xdr:nvSpPr>
        <xdr:cNvPr id="744" name="テキスト ボックス 743"/>
        <xdr:cNvSpPr txBox="1"/>
      </xdr:nvSpPr>
      <xdr:spPr>
        <a:xfrm>
          <a:off x="21088427"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4,264</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134293</xdr:rowOff>
    </xdr:from>
    <xdr:to>
      <xdr:col>29</xdr:col>
      <xdr:colOff>568325</xdr:colOff>
      <xdr:row>36</xdr:row>
      <xdr:rowOff>64443</xdr:rowOff>
    </xdr:to>
    <xdr:sp macro="" textlink="">
      <xdr:nvSpPr>
        <xdr:cNvPr id="745" name="円/楕円 744"/>
        <xdr:cNvSpPr/>
      </xdr:nvSpPr>
      <xdr:spPr>
        <a:xfrm>
          <a:off x="20383500" y="61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80970</xdr:rowOff>
    </xdr:from>
    <xdr:ext cx="469744" cy="259045"/>
    <xdr:sp macro="" textlink="">
      <xdr:nvSpPr>
        <xdr:cNvPr id="746" name="テキスト ボックス 745"/>
        <xdr:cNvSpPr txBox="1"/>
      </xdr:nvSpPr>
      <xdr:spPr>
        <a:xfrm>
          <a:off x="20199427" y="59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3,672</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78940</xdr:rowOff>
    </xdr:from>
    <xdr:to>
      <xdr:col>28</xdr:col>
      <xdr:colOff>365125</xdr:colOff>
      <xdr:row>36</xdr:row>
      <xdr:rowOff>9090</xdr:rowOff>
    </xdr:to>
    <xdr:sp macro="" textlink="">
      <xdr:nvSpPr>
        <xdr:cNvPr id="747" name="円/楕円 746"/>
        <xdr:cNvSpPr/>
      </xdr:nvSpPr>
      <xdr:spPr>
        <a:xfrm>
          <a:off x="19494500" y="6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25617</xdr:rowOff>
    </xdr:from>
    <xdr:ext cx="469744" cy="259045"/>
    <xdr:sp macro="" textlink="">
      <xdr:nvSpPr>
        <xdr:cNvPr id="748" name="テキスト ボックス 747"/>
        <xdr:cNvSpPr txBox="1"/>
      </xdr:nvSpPr>
      <xdr:spPr>
        <a:xfrm>
          <a:off x="19310427" y="585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18687</xdr:rowOff>
    </xdr:from>
    <xdr:to>
      <xdr:col>27</xdr:col>
      <xdr:colOff>161925</xdr:colOff>
      <xdr:row>36</xdr:row>
      <xdr:rowOff>120287</xdr:rowOff>
    </xdr:to>
    <xdr:sp macro="" textlink="">
      <xdr:nvSpPr>
        <xdr:cNvPr id="749" name="円/楕円 748"/>
        <xdr:cNvSpPr/>
      </xdr:nvSpPr>
      <xdr:spPr>
        <a:xfrm>
          <a:off x="18605500" y="61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136814</xdr:rowOff>
    </xdr:from>
    <xdr:ext cx="469744" cy="259045"/>
    <xdr:sp macro="" textlink="">
      <xdr:nvSpPr>
        <xdr:cNvPr id="750" name="テキスト ボックス 749"/>
        <xdr:cNvSpPr txBox="1"/>
      </xdr:nvSpPr>
      <xdr:spPr>
        <a:xfrm>
          <a:off x="18421427" y="596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1" name="直線コネクタ 76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2" name="テキスト ボックス 76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3" name="直線コネクタ 76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4" name="テキスト ボックス 76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5" name="直線コネクタ 76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6" name="テキスト ボックス 76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7" name="直線コネクタ 76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8" name="テキスト ボックス 76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2" name="直線コネクタ 771"/>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4" name="直線コネクタ 77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5"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76" name="直線コネクタ 775"/>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141300</xdr:rowOff>
    </xdr:from>
    <xdr:to>
      <xdr:col>32</xdr:col>
      <xdr:colOff>187325</xdr:colOff>
      <xdr:row>52</xdr:row>
      <xdr:rowOff>73954</xdr:rowOff>
    </xdr:to>
    <xdr:cxnSp macro="">
      <xdr:nvCxnSpPr>
        <xdr:cNvPr id="777" name="直線コネクタ 776"/>
        <xdr:cNvCxnSpPr/>
      </xdr:nvCxnSpPr>
      <xdr:spPr>
        <a:xfrm flipV="1">
          <a:off x="21323300" y="8885250"/>
          <a:ext cx="8382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78"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79" name="フローチャート : 判断 778"/>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73954</xdr:rowOff>
    </xdr:from>
    <xdr:to>
      <xdr:col>31</xdr:col>
      <xdr:colOff>34925</xdr:colOff>
      <xdr:row>52</xdr:row>
      <xdr:rowOff>147038</xdr:rowOff>
    </xdr:to>
    <xdr:cxnSp macro="">
      <xdr:nvCxnSpPr>
        <xdr:cNvPr id="780" name="直線コネクタ 779"/>
        <xdr:cNvCxnSpPr/>
      </xdr:nvCxnSpPr>
      <xdr:spPr>
        <a:xfrm flipV="1">
          <a:off x="20434300" y="8989354"/>
          <a:ext cx="8890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1" name="フローチャート : 判断 780"/>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159430</xdr:rowOff>
    </xdr:from>
    <xdr:ext cx="469744" cy="259045"/>
    <xdr:sp macro="" textlink="">
      <xdr:nvSpPr>
        <xdr:cNvPr id="782" name="テキスト ボックス 781"/>
        <xdr:cNvSpPr txBox="1"/>
      </xdr:nvSpPr>
      <xdr:spPr>
        <a:xfrm>
          <a:off x="21088427"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147038</xdr:rowOff>
    </xdr:from>
    <xdr:to>
      <xdr:col>29</xdr:col>
      <xdr:colOff>517525</xdr:colOff>
      <xdr:row>53</xdr:row>
      <xdr:rowOff>117800</xdr:rowOff>
    </xdr:to>
    <xdr:cxnSp macro="">
      <xdr:nvCxnSpPr>
        <xdr:cNvPr id="783" name="直線コネクタ 782"/>
        <xdr:cNvCxnSpPr/>
      </xdr:nvCxnSpPr>
      <xdr:spPr>
        <a:xfrm flipV="1">
          <a:off x="19545300" y="9062438"/>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4" name="フローチャート : 判断 783"/>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153692</xdr:rowOff>
    </xdr:from>
    <xdr:ext cx="469744" cy="259045"/>
    <xdr:sp macro="" textlink="">
      <xdr:nvSpPr>
        <xdr:cNvPr id="785" name="テキスト ボックス 784"/>
        <xdr:cNvSpPr txBox="1"/>
      </xdr:nvSpPr>
      <xdr:spPr>
        <a:xfrm>
          <a:off x="20199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41539</xdr:rowOff>
    </xdr:from>
    <xdr:to>
      <xdr:col>28</xdr:col>
      <xdr:colOff>314325</xdr:colOff>
      <xdr:row>53</xdr:row>
      <xdr:rowOff>117800</xdr:rowOff>
    </xdr:to>
    <xdr:cxnSp macro="">
      <xdr:nvCxnSpPr>
        <xdr:cNvPr id="786" name="直線コネクタ 785"/>
        <xdr:cNvCxnSpPr/>
      </xdr:nvCxnSpPr>
      <xdr:spPr>
        <a:xfrm>
          <a:off x="18656300" y="9128389"/>
          <a:ext cx="889000" cy="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87" name="フローチャート : 判断 786"/>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146491</xdr:rowOff>
    </xdr:from>
    <xdr:ext cx="469744" cy="259045"/>
    <xdr:sp macro="" textlink="">
      <xdr:nvSpPr>
        <xdr:cNvPr id="788" name="テキスト ボックス 787"/>
        <xdr:cNvSpPr txBox="1"/>
      </xdr:nvSpPr>
      <xdr:spPr>
        <a:xfrm>
          <a:off x="19310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89" name="フローチャート : 判断 788"/>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123220</xdr:rowOff>
    </xdr:from>
    <xdr:ext cx="534377" cy="259045"/>
    <xdr:sp macro="" textlink="">
      <xdr:nvSpPr>
        <xdr:cNvPr id="790" name="テキスト ボックス 789"/>
        <xdr:cNvSpPr txBox="1"/>
      </xdr:nvSpPr>
      <xdr:spPr>
        <a:xfrm>
          <a:off x="18389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90500</xdr:rowOff>
    </xdr:from>
    <xdr:to>
      <xdr:col>32</xdr:col>
      <xdr:colOff>238125</xdr:colOff>
      <xdr:row>52</xdr:row>
      <xdr:rowOff>20650</xdr:rowOff>
    </xdr:to>
    <xdr:sp macro="" textlink="">
      <xdr:nvSpPr>
        <xdr:cNvPr id="796" name="円/楕円 795"/>
        <xdr:cNvSpPr/>
      </xdr:nvSpPr>
      <xdr:spPr>
        <a:xfrm>
          <a:off x="22110700" y="88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43527</xdr:rowOff>
    </xdr:from>
    <xdr:ext cx="534377" cy="259045"/>
    <xdr:sp macro="" textlink="">
      <xdr:nvSpPr>
        <xdr:cNvPr id="797" name="貸付金該当値テキスト"/>
        <xdr:cNvSpPr txBox="1"/>
      </xdr:nvSpPr>
      <xdr:spPr>
        <a:xfrm>
          <a:off x="22212300" y="87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52,430</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23154</xdr:rowOff>
    </xdr:from>
    <xdr:to>
      <xdr:col>31</xdr:col>
      <xdr:colOff>85725</xdr:colOff>
      <xdr:row>52</xdr:row>
      <xdr:rowOff>124754</xdr:rowOff>
    </xdr:to>
    <xdr:sp macro="" textlink="">
      <xdr:nvSpPr>
        <xdr:cNvPr id="798" name="円/楕円 797"/>
        <xdr:cNvSpPr/>
      </xdr:nvSpPr>
      <xdr:spPr>
        <a:xfrm>
          <a:off x="21272500" y="8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141281</xdr:rowOff>
    </xdr:from>
    <xdr:ext cx="534377" cy="259045"/>
    <xdr:sp macro="" textlink="">
      <xdr:nvSpPr>
        <xdr:cNvPr id="799" name="テキスト ボックス 798"/>
        <xdr:cNvSpPr txBox="1"/>
      </xdr:nvSpPr>
      <xdr:spPr>
        <a:xfrm>
          <a:off x="21056111" y="8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47,876</a:t>
          </a:r>
          <a:endParaRPr kumimoji="1" lang="ja-JP" altLang="en-US" sz="1000" b="1">
            <a:solidFill>
              <a:srgbClr val="FF0000"/>
            </a:solidFill>
            <a:latin typeface="ＭＳ Ｐゴシック"/>
          </a:endParaRPr>
        </a:p>
      </xdr:txBody>
    </xdr:sp>
    <xdr:clientData/>
  </xdr:oneCellAnchor>
  <xdr:twoCellAnchor>
    <xdr:from>
      <xdr:col>29</xdr:col>
      <xdr:colOff>466725</xdr:colOff>
      <xdr:row>52</xdr:row>
      <xdr:rowOff>96238</xdr:rowOff>
    </xdr:from>
    <xdr:to>
      <xdr:col>29</xdr:col>
      <xdr:colOff>568325</xdr:colOff>
      <xdr:row>53</xdr:row>
      <xdr:rowOff>26388</xdr:rowOff>
    </xdr:to>
    <xdr:sp macro="" textlink="">
      <xdr:nvSpPr>
        <xdr:cNvPr id="800" name="円/楕円 799"/>
        <xdr:cNvSpPr/>
      </xdr:nvSpPr>
      <xdr:spPr>
        <a:xfrm>
          <a:off x="20383500" y="90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51</xdr:row>
      <xdr:rowOff>42915</xdr:rowOff>
    </xdr:from>
    <xdr:ext cx="534377" cy="259045"/>
    <xdr:sp macro="" textlink="">
      <xdr:nvSpPr>
        <xdr:cNvPr id="801" name="テキスト ボックス 800"/>
        <xdr:cNvSpPr txBox="1"/>
      </xdr:nvSpPr>
      <xdr:spPr>
        <a:xfrm>
          <a:off x="20167111" y="87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44,679</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67000</xdr:rowOff>
    </xdr:from>
    <xdr:to>
      <xdr:col>28</xdr:col>
      <xdr:colOff>365125</xdr:colOff>
      <xdr:row>53</xdr:row>
      <xdr:rowOff>168600</xdr:rowOff>
    </xdr:to>
    <xdr:sp macro="" textlink="">
      <xdr:nvSpPr>
        <xdr:cNvPr id="802" name="円/楕円 801"/>
        <xdr:cNvSpPr/>
      </xdr:nvSpPr>
      <xdr:spPr>
        <a:xfrm>
          <a:off x="19494500" y="91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13677</xdr:rowOff>
    </xdr:from>
    <xdr:ext cx="534377" cy="259045"/>
    <xdr:sp macro="" textlink="">
      <xdr:nvSpPr>
        <xdr:cNvPr id="803" name="テキスト ボックス 802"/>
        <xdr:cNvSpPr txBox="1"/>
      </xdr:nvSpPr>
      <xdr:spPr>
        <a:xfrm>
          <a:off x="19278111" y="89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38,458</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162189</xdr:rowOff>
    </xdr:from>
    <xdr:to>
      <xdr:col>27</xdr:col>
      <xdr:colOff>161925</xdr:colOff>
      <xdr:row>53</xdr:row>
      <xdr:rowOff>92339</xdr:rowOff>
    </xdr:to>
    <xdr:sp macro="" textlink="">
      <xdr:nvSpPr>
        <xdr:cNvPr id="804" name="円/楕円 803"/>
        <xdr:cNvSpPr/>
      </xdr:nvSpPr>
      <xdr:spPr>
        <a:xfrm>
          <a:off x="18605500" y="907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108866</xdr:rowOff>
    </xdr:from>
    <xdr:ext cx="534377" cy="259045"/>
    <xdr:sp macro="" textlink="">
      <xdr:nvSpPr>
        <xdr:cNvPr id="805" name="テキスト ボックス 804"/>
        <xdr:cNvSpPr txBox="1"/>
      </xdr:nvSpPr>
      <xdr:spPr>
        <a:xfrm>
          <a:off x="18389111" y="885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6" name="テキスト ボックス 81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6" name="テキスト ボックス 82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8" name="テキスト ボックス 82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0" name="直線コネクタ 829"/>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1"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2" name="直線コネクタ 831"/>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3"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4" name="直線コネクタ 833"/>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33020</xdr:rowOff>
    </xdr:from>
    <xdr:to>
      <xdr:col>32</xdr:col>
      <xdr:colOff>187325</xdr:colOff>
      <xdr:row>75</xdr:row>
      <xdr:rowOff>45783</xdr:rowOff>
    </xdr:to>
    <xdr:cxnSp macro="">
      <xdr:nvCxnSpPr>
        <xdr:cNvPr id="835" name="直線コネクタ 834"/>
        <xdr:cNvCxnSpPr/>
      </xdr:nvCxnSpPr>
      <xdr:spPr>
        <a:xfrm flipV="1">
          <a:off x="21323300" y="12891770"/>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134841</xdr:rowOff>
    </xdr:from>
    <xdr:ext cx="534377" cy="259045"/>
    <xdr:sp macro="" textlink="">
      <xdr:nvSpPr>
        <xdr:cNvPr id="836" name="繰出金平均値テキスト"/>
        <xdr:cNvSpPr txBox="1"/>
      </xdr:nvSpPr>
      <xdr:spPr>
        <a:xfrm>
          <a:off x="22212300" y="1299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37" name="フローチャート : 判断 836"/>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25057</xdr:rowOff>
    </xdr:from>
    <xdr:to>
      <xdr:col>31</xdr:col>
      <xdr:colOff>34925</xdr:colOff>
      <xdr:row>75</xdr:row>
      <xdr:rowOff>45783</xdr:rowOff>
    </xdr:to>
    <xdr:cxnSp macro="">
      <xdr:nvCxnSpPr>
        <xdr:cNvPr id="838" name="直線コネクタ 837"/>
        <xdr:cNvCxnSpPr/>
      </xdr:nvCxnSpPr>
      <xdr:spPr>
        <a:xfrm>
          <a:off x="20434300" y="1288380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39" name="フローチャート : 判断 838"/>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18750</xdr:rowOff>
    </xdr:from>
    <xdr:ext cx="534377" cy="259045"/>
    <xdr:sp macro="" textlink="">
      <xdr:nvSpPr>
        <xdr:cNvPr id="840" name="テキスト ボックス 839"/>
        <xdr:cNvSpPr txBox="1"/>
      </xdr:nvSpPr>
      <xdr:spPr>
        <a:xfrm>
          <a:off x="21056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25057</xdr:rowOff>
    </xdr:from>
    <xdr:to>
      <xdr:col>29</xdr:col>
      <xdr:colOff>517525</xdr:colOff>
      <xdr:row>75</xdr:row>
      <xdr:rowOff>91160</xdr:rowOff>
    </xdr:to>
    <xdr:cxnSp macro="">
      <xdr:nvCxnSpPr>
        <xdr:cNvPr id="841" name="直線コネクタ 840"/>
        <xdr:cNvCxnSpPr/>
      </xdr:nvCxnSpPr>
      <xdr:spPr>
        <a:xfrm flipV="1">
          <a:off x="19545300" y="12883807"/>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2" name="フローチャート : 判断 841"/>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31399</xdr:rowOff>
    </xdr:from>
    <xdr:ext cx="534377" cy="259045"/>
    <xdr:sp macro="" textlink="">
      <xdr:nvSpPr>
        <xdr:cNvPr id="843" name="テキスト ボックス 842"/>
        <xdr:cNvSpPr txBox="1"/>
      </xdr:nvSpPr>
      <xdr:spPr>
        <a:xfrm>
          <a:off x="20167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91160</xdr:rowOff>
    </xdr:from>
    <xdr:to>
      <xdr:col>28</xdr:col>
      <xdr:colOff>314325</xdr:colOff>
      <xdr:row>76</xdr:row>
      <xdr:rowOff>13703</xdr:rowOff>
    </xdr:to>
    <xdr:cxnSp macro="">
      <xdr:nvCxnSpPr>
        <xdr:cNvPr id="844" name="直線コネクタ 843"/>
        <xdr:cNvCxnSpPr/>
      </xdr:nvCxnSpPr>
      <xdr:spPr>
        <a:xfrm flipV="1">
          <a:off x="18656300" y="12949910"/>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5" name="フローチャート : 判断 844"/>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109617</xdr:rowOff>
    </xdr:from>
    <xdr:ext cx="534377" cy="259045"/>
    <xdr:sp macro="" textlink="">
      <xdr:nvSpPr>
        <xdr:cNvPr id="846" name="テキスト ボックス 845"/>
        <xdr:cNvSpPr txBox="1"/>
      </xdr:nvSpPr>
      <xdr:spPr>
        <a:xfrm>
          <a:off x="19278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47" name="フローチャート : 判断 846"/>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73119</xdr:rowOff>
    </xdr:from>
    <xdr:ext cx="534377" cy="259045"/>
    <xdr:sp macro="" textlink="">
      <xdr:nvSpPr>
        <xdr:cNvPr id="848" name="テキスト ボックス 847"/>
        <xdr:cNvSpPr txBox="1"/>
      </xdr:nvSpPr>
      <xdr:spPr>
        <a:xfrm>
          <a:off x="18389111" y="1310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153670</xdr:rowOff>
    </xdr:from>
    <xdr:to>
      <xdr:col>32</xdr:col>
      <xdr:colOff>238125</xdr:colOff>
      <xdr:row>75</xdr:row>
      <xdr:rowOff>83820</xdr:rowOff>
    </xdr:to>
    <xdr:sp macro="" textlink="">
      <xdr:nvSpPr>
        <xdr:cNvPr id="854" name="円/楕円 853"/>
        <xdr:cNvSpPr/>
      </xdr:nvSpPr>
      <xdr:spPr>
        <a:xfrm>
          <a:off x="221107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5097</xdr:rowOff>
    </xdr:from>
    <xdr:ext cx="534377" cy="259045"/>
    <xdr:sp macro="" textlink="">
      <xdr:nvSpPr>
        <xdr:cNvPr id="855" name="繰出金該当値テキスト"/>
        <xdr:cNvSpPr txBox="1"/>
      </xdr:nvSpPr>
      <xdr:spPr>
        <a:xfrm>
          <a:off x="22212300" y="126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166433</xdr:rowOff>
    </xdr:from>
    <xdr:to>
      <xdr:col>31</xdr:col>
      <xdr:colOff>85725</xdr:colOff>
      <xdr:row>75</xdr:row>
      <xdr:rowOff>96583</xdr:rowOff>
    </xdr:to>
    <xdr:sp macro="" textlink="">
      <xdr:nvSpPr>
        <xdr:cNvPr id="856" name="円/楕円 855"/>
        <xdr:cNvSpPr/>
      </xdr:nvSpPr>
      <xdr:spPr>
        <a:xfrm>
          <a:off x="21272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113110</xdr:rowOff>
    </xdr:from>
    <xdr:ext cx="534377" cy="259045"/>
    <xdr:sp macro="" textlink="">
      <xdr:nvSpPr>
        <xdr:cNvPr id="857" name="テキスト ボックス 856"/>
        <xdr:cNvSpPr txBox="1"/>
      </xdr:nvSpPr>
      <xdr:spPr>
        <a:xfrm>
          <a:off x="21056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145707</xdr:rowOff>
    </xdr:from>
    <xdr:to>
      <xdr:col>29</xdr:col>
      <xdr:colOff>568325</xdr:colOff>
      <xdr:row>75</xdr:row>
      <xdr:rowOff>75857</xdr:rowOff>
    </xdr:to>
    <xdr:sp macro="" textlink="">
      <xdr:nvSpPr>
        <xdr:cNvPr id="858" name="円/楕円 857"/>
        <xdr:cNvSpPr/>
      </xdr:nvSpPr>
      <xdr:spPr>
        <a:xfrm>
          <a:off x="20383500" y="12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92384</xdr:rowOff>
    </xdr:from>
    <xdr:ext cx="534377" cy="259045"/>
    <xdr:sp macro="" textlink="">
      <xdr:nvSpPr>
        <xdr:cNvPr id="859" name="テキスト ボックス 858"/>
        <xdr:cNvSpPr txBox="1"/>
      </xdr:nvSpPr>
      <xdr:spPr>
        <a:xfrm>
          <a:off x="20167111" y="126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40360</xdr:rowOff>
    </xdr:from>
    <xdr:to>
      <xdr:col>28</xdr:col>
      <xdr:colOff>365125</xdr:colOff>
      <xdr:row>75</xdr:row>
      <xdr:rowOff>141960</xdr:rowOff>
    </xdr:to>
    <xdr:sp macro="" textlink="">
      <xdr:nvSpPr>
        <xdr:cNvPr id="860" name="円/楕円 859"/>
        <xdr:cNvSpPr/>
      </xdr:nvSpPr>
      <xdr:spPr>
        <a:xfrm>
          <a:off x="19494500" y="128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158487</xdr:rowOff>
    </xdr:from>
    <xdr:ext cx="534377" cy="259045"/>
    <xdr:sp macro="" textlink="">
      <xdr:nvSpPr>
        <xdr:cNvPr id="861" name="テキスト ボックス 860"/>
        <xdr:cNvSpPr txBox="1"/>
      </xdr:nvSpPr>
      <xdr:spPr>
        <a:xfrm>
          <a:off x="19278111" y="126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134353</xdr:rowOff>
    </xdr:from>
    <xdr:to>
      <xdr:col>27</xdr:col>
      <xdr:colOff>161925</xdr:colOff>
      <xdr:row>76</xdr:row>
      <xdr:rowOff>64503</xdr:rowOff>
    </xdr:to>
    <xdr:sp macro="" textlink="">
      <xdr:nvSpPr>
        <xdr:cNvPr id="862" name="円/楕円 861"/>
        <xdr:cNvSpPr/>
      </xdr:nvSpPr>
      <xdr:spPr>
        <a:xfrm>
          <a:off x="18605500" y="129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81030</xdr:rowOff>
    </xdr:from>
    <xdr:ext cx="534377" cy="259045"/>
    <xdr:sp macro="" textlink="">
      <xdr:nvSpPr>
        <xdr:cNvPr id="863" name="テキスト ボックス 862"/>
        <xdr:cNvSpPr txBox="1"/>
      </xdr:nvSpPr>
      <xdr:spPr>
        <a:xfrm>
          <a:off x="18389111" y="127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4" name="直線コネクタ 87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5" name="テキスト ボックス 87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6" name="直線コネクタ 87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7" name="テキスト ボックス 87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9" name="直線コネクタ 87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4" name="直線コネクタ 88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フローチャート : 判断 88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7" name="直線コネクタ 88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8" name="フローチャート : 判断 88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9" name="テキスト ボックス 888"/>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0" name="直線コネクタ 88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1" name="フローチャート : 判断 89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2" name="テキスト ボックス 891"/>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3" name="直線コネクタ 89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4" name="フローチャート : 判断 89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5" name="テキスト ボックス 894"/>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6" name="フローチャート : 判断 89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7" name="テキスト ボックス 896"/>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8" name="テキスト ボックス 89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9" name="テキスト ボックス 89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0" name="テキスト ボックス 89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1" name="テキスト ボックス 90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2" name="テキスト ボックス 90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3" name="円/楕円 90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5" name="円/楕円 90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6" name="テキスト ボックス 905"/>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7" name="円/楕円 90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8" name="テキスト ボックス 907"/>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9" name="円/楕円 90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0" name="テキスト ボックス 909"/>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円/楕円 91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2" name="テキスト ボックス 911"/>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3" name="正方形/長方形 9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4" name="正方形/長方形 9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5" name="テキスト ボックス 9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歳出決算総額は、住民一人当たり</a:t>
          </a:r>
          <a:r>
            <a:rPr kumimoji="1" lang="en-US" altLang="ja-JP" sz="1300">
              <a:solidFill>
                <a:sysClr val="windowText" lastClr="000000"/>
              </a:solidFill>
              <a:effectLst/>
              <a:latin typeface="+mn-lt"/>
              <a:ea typeface="+mn-ea"/>
              <a:cs typeface="+mn-cs"/>
            </a:rPr>
            <a:t>499,966</a:t>
          </a:r>
          <a:r>
            <a:rPr kumimoji="1" lang="ja-JP" altLang="ja-JP" sz="1300">
              <a:solidFill>
                <a:sysClr val="windowText" lastClr="000000"/>
              </a:solidFill>
              <a:effectLst/>
              <a:latin typeface="+mn-lt"/>
              <a:ea typeface="+mn-ea"/>
              <a:cs typeface="+mn-cs"/>
            </a:rPr>
            <a:t>千円となっています。補助費等については住民一人当たり</a:t>
          </a:r>
          <a:r>
            <a:rPr kumimoji="1" lang="en-US" altLang="ja-JP" sz="1300">
              <a:solidFill>
                <a:sysClr val="windowText" lastClr="000000"/>
              </a:solidFill>
              <a:effectLst/>
              <a:latin typeface="+mn-lt"/>
              <a:ea typeface="+mn-ea"/>
              <a:cs typeface="+mn-cs"/>
            </a:rPr>
            <a:t>73,261</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、貸付金については住民一人当たり</a:t>
          </a:r>
          <a:r>
            <a:rPr kumimoji="1" lang="en-US" altLang="ja-JP" sz="1300">
              <a:solidFill>
                <a:sysClr val="windowText" lastClr="000000"/>
              </a:solidFill>
              <a:effectLst/>
              <a:latin typeface="+mn-lt"/>
              <a:ea typeface="+mn-ea"/>
              <a:cs typeface="+mn-cs"/>
            </a:rPr>
            <a:t>52,430</a:t>
          </a:r>
          <a:r>
            <a:rPr kumimoji="1" lang="ja-JP" altLang="en-US" sz="1300">
              <a:solidFill>
                <a:sysClr val="windowText" lastClr="000000"/>
              </a:solidFill>
              <a:effectLst/>
              <a:latin typeface="+mn-lt"/>
              <a:ea typeface="+mn-ea"/>
              <a:cs typeface="+mn-cs"/>
            </a:rPr>
            <a:t>円</a:t>
          </a:r>
          <a:r>
            <a:rPr kumimoji="1" lang="ja-JP" altLang="ja-JP" sz="1300">
              <a:solidFill>
                <a:sysClr val="windowText" lastClr="000000"/>
              </a:solidFill>
              <a:effectLst/>
              <a:latin typeface="+mn-lt"/>
              <a:ea typeface="+mn-ea"/>
              <a:cs typeface="+mn-cs"/>
            </a:rPr>
            <a:t>となっており、類似団体</a:t>
          </a:r>
          <a:r>
            <a:rPr kumimoji="1" lang="ja-JP" altLang="en-US" sz="1300">
              <a:solidFill>
                <a:sysClr val="windowText" lastClr="000000"/>
              </a:solidFill>
              <a:effectLst/>
              <a:latin typeface="+mn-lt"/>
              <a:ea typeface="+mn-ea"/>
              <a:cs typeface="+mn-cs"/>
            </a:rPr>
            <a:t>内順位</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位で</a:t>
          </a:r>
          <a:r>
            <a:rPr kumimoji="1" lang="ja-JP" altLang="ja-JP" sz="1300">
              <a:solidFill>
                <a:sysClr val="windowText" lastClr="000000"/>
              </a:solidFill>
              <a:effectLst/>
              <a:latin typeface="+mn-lt"/>
              <a:ea typeface="+mn-ea"/>
              <a:cs typeface="+mn-cs"/>
            </a:rPr>
            <a:t>一人当たりコストが</a:t>
          </a:r>
          <a:r>
            <a:rPr kumimoji="1" lang="ja-JP" altLang="en-US" sz="1300">
              <a:solidFill>
                <a:sysClr val="windowText" lastClr="000000"/>
              </a:solidFill>
              <a:effectLst/>
              <a:latin typeface="+mn-lt"/>
              <a:ea typeface="+mn-ea"/>
              <a:cs typeface="+mn-cs"/>
            </a:rPr>
            <a:t>非常に</a:t>
          </a:r>
          <a:r>
            <a:rPr kumimoji="1" lang="ja-JP" altLang="ja-JP" sz="1300">
              <a:solidFill>
                <a:sysClr val="windowText" lastClr="000000"/>
              </a:solidFill>
              <a:effectLst/>
              <a:latin typeface="+mn-lt"/>
              <a:ea typeface="+mn-ea"/>
              <a:cs typeface="+mn-cs"/>
            </a:rPr>
            <a:t>高い状況となっています。</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これは、厳しい経済情勢の中、企業誘致・産業育成・雇用対策関連補助金</a:t>
          </a:r>
          <a:r>
            <a:rPr kumimoji="1" lang="ja-JP" altLang="en-US" sz="1300">
              <a:solidFill>
                <a:sysClr val="windowText" lastClr="000000"/>
              </a:solidFill>
              <a:effectLst/>
              <a:latin typeface="+mn-lt"/>
              <a:ea typeface="+mn-ea"/>
              <a:cs typeface="+mn-cs"/>
            </a:rPr>
            <a:t>などの拡充、</a:t>
          </a:r>
          <a:r>
            <a:rPr kumimoji="1" lang="ja-JP" altLang="ja-JP" sz="1300">
              <a:solidFill>
                <a:sysClr val="windowText" lastClr="000000"/>
              </a:solidFill>
              <a:effectLst/>
              <a:latin typeface="+mn-lt"/>
              <a:ea typeface="+mn-ea"/>
              <a:cs typeface="+mn-cs"/>
            </a:rPr>
            <a:t>中小企業の経営の安定化を目的とした制度融資資金</a:t>
          </a:r>
          <a:r>
            <a:rPr kumimoji="1" lang="ja-JP" altLang="en-US" sz="1300">
              <a:solidFill>
                <a:sysClr val="windowText" lastClr="000000"/>
              </a:solidFill>
              <a:effectLst/>
              <a:latin typeface="+mn-lt"/>
              <a:ea typeface="+mn-ea"/>
              <a:cs typeface="+mn-cs"/>
            </a:rPr>
            <a:t>や地域の活性化を目的とした地域総合整備資金貸付等を積極的に行った結果によるものですが</a:t>
          </a:r>
          <a:r>
            <a:rPr kumimoji="1" lang="ja-JP" altLang="ja-JP" sz="1300">
              <a:solidFill>
                <a:sysClr val="windowText" lastClr="000000"/>
              </a:solidFill>
              <a:effectLst/>
              <a:latin typeface="+mn-lt"/>
              <a:ea typeface="+mn-ea"/>
              <a:cs typeface="+mn-cs"/>
            </a:rPr>
            <a:t>、補助金</a:t>
          </a:r>
          <a:r>
            <a:rPr kumimoji="1" lang="ja-JP" altLang="en-US" sz="1300">
              <a:solidFill>
                <a:sysClr val="windowText" lastClr="000000"/>
              </a:solidFill>
              <a:effectLst/>
              <a:latin typeface="+mn-lt"/>
              <a:ea typeface="+mn-ea"/>
              <a:cs typeface="+mn-cs"/>
            </a:rPr>
            <a:t>・貸付金</a:t>
          </a:r>
          <a:r>
            <a:rPr kumimoji="1" lang="ja-JP" altLang="ja-JP" sz="1300">
              <a:solidFill>
                <a:sysClr val="windowText" lastClr="000000"/>
              </a:solidFill>
              <a:effectLst/>
              <a:latin typeface="+mn-lt"/>
              <a:ea typeface="+mn-ea"/>
              <a:cs typeface="+mn-cs"/>
            </a:rPr>
            <a:t>の公平性・透明性の確保や、実績報告の精査及び支出効果を検証するなどにより、毎年度必要に応じて見直しを行います。</a:t>
          </a:r>
          <a:endParaRPr lang="ja-JP" altLang="ja-JP" sz="1300">
            <a:solidFill>
              <a:sysClr val="windowText" lastClr="000000"/>
            </a:solidFill>
            <a:effectLst/>
          </a:endParaRPr>
        </a:p>
        <a:p>
          <a:pPr eaLnBrk="1" fontAlgn="auto" latinLnBrk="0" hangingPunct="1"/>
          <a:r>
            <a:rPr lang="ja-JP" altLang="en-US" sz="1300">
              <a:solidFill>
                <a:sysClr val="windowText" lastClr="000000"/>
              </a:solidFill>
              <a:effectLst/>
            </a:rPr>
            <a:t>公債費は住民一人当たり</a:t>
          </a:r>
          <a:r>
            <a:rPr lang="en-US" altLang="ja-JP" sz="1300">
              <a:solidFill>
                <a:sysClr val="windowText" lastClr="000000"/>
              </a:solidFill>
              <a:effectLst/>
            </a:rPr>
            <a:t>52,640</a:t>
          </a:r>
          <a:r>
            <a:rPr lang="ja-JP" altLang="en-US" sz="1300">
              <a:solidFill>
                <a:sysClr val="windowText" lastClr="000000"/>
              </a:solidFill>
              <a:effectLst/>
            </a:rPr>
            <a:t>円となっており、公債費総額では前年対比</a:t>
          </a:r>
          <a:r>
            <a:rPr lang="en-US" altLang="ja-JP" sz="1300">
              <a:solidFill>
                <a:sysClr val="windowText" lastClr="000000"/>
              </a:solidFill>
              <a:effectLst/>
            </a:rPr>
            <a:t>5.3%</a:t>
          </a:r>
          <a:r>
            <a:rPr lang="ja-JP" altLang="en-US" sz="1300">
              <a:solidFill>
                <a:sysClr val="windowText" lastClr="000000"/>
              </a:solidFill>
              <a:effectLst/>
            </a:rPr>
            <a:t>減ではありますが、類似団体と比較して</a:t>
          </a:r>
          <a:r>
            <a:rPr kumimoji="1" lang="ja-JP" altLang="ja-JP" sz="1300">
              <a:solidFill>
                <a:sysClr val="windowText" lastClr="000000"/>
              </a:solidFill>
              <a:effectLst/>
              <a:latin typeface="+mn-lt"/>
              <a:ea typeface="+mn-ea"/>
              <a:cs typeface="+mn-cs"/>
            </a:rPr>
            <a:t>住民一人当たり</a:t>
          </a:r>
          <a:r>
            <a:rPr kumimoji="1" lang="ja-JP" altLang="en-US" sz="1300">
              <a:solidFill>
                <a:sysClr val="windowText" lastClr="000000"/>
              </a:solidFill>
              <a:effectLst/>
              <a:latin typeface="+mn-lt"/>
              <a:ea typeface="+mn-ea"/>
              <a:cs typeface="+mn-cs"/>
            </a:rPr>
            <a:t>のコストが高い状況となっており、引き続き地方債の繰上償還や発行の抑制に取り組んでいきます。</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190,960
189,702
765.31
96,883,163
95,473,561
1,250,833
50,520,040
96,778,778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119017</xdr:rowOff>
    </xdr:from>
    <xdr:to>
      <xdr:col>6</xdr:col>
      <xdr:colOff>511175</xdr:colOff>
      <xdr:row>33</xdr:row>
      <xdr:rowOff>151130</xdr:rowOff>
    </xdr:to>
    <xdr:cxnSp macro="">
      <xdr:nvCxnSpPr>
        <xdr:cNvPr id="63" name="直線コネクタ 62"/>
        <xdr:cNvCxnSpPr/>
      </xdr:nvCxnSpPr>
      <xdr:spPr>
        <a:xfrm>
          <a:off x="3797300" y="5605417"/>
          <a:ext cx="8382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29227</xdr:rowOff>
    </xdr:from>
    <xdr:ext cx="469744" cy="259045"/>
    <xdr:sp macro="" textlink="">
      <xdr:nvSpPr>
        <xdr:cNvPr id="64" name="議会費平均値テキスト"/>
        <xdr:cNvSpPr txBox="1"/>
      </xdr:nvSpPr>
      <xdr:spPr>
        <a:xfrm>
          <a:off x="46863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30843</xdr:rowOff>
    </xdr:from>
    <xdr:to>
      <xdr:col>5</xdr:col>
      <xdr:colOff>358775</xdr:colOff>
      <xdr:row>32</xdr:row>
      <xdr:rowOff>119017</xdr:rowOff>
    </xdr:to>
    <xdr:cxnSp macro="">
      <xdr:nvCxnSpPr>
        <xdr:cNvPr id="66" name="直線コネクタ 65"/>
        <xdr:cNvCxnSpPr/>
      </xdr:nvCxnSpPr>
      <xdr:spPr>
        <a:xfrm>
          <a:off x="2908300" y="55172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117946</xdr:rowOff>
    </xdr:from>
    <xdr:ext cx="469744" cy="259045"/>
    <xdr:sp macro="" textlink="">
      <xdr:nvSpPr>
        <xdr:cNvPr id="68" name="テキスト ボックス 67"/>
        <xdr:cNvSpPr txBox="1"/>
      </xdr:nvSpPr>
      <xdr:spPr>
        <a:xfrm>
          <a:off x="3562427"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30843</xdr:rowOff>
    </xdr:from>
    <xdr:to>
      <xdr:col>4</xdr:col>
      <xdr:colOff>155575</xdr:colOff>
      <xdr:row>32</xdr:row>
      <xdr:rowOff>38463</xdr:rowOff>
    </xdr:to>
    <xdr:cxnSp macro="">
      <xdr:nvCxnSpPr>
        <xdr:cNvPr id="69" name="直線コネクタ 68"/>
        <xdr:cNvCxnSpPr/>
      </xdr:nvCxnSpPr>
      <xdr:spPr>
        <a:xfrm flipV="1">
          <a:off x="2019300" y="55172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7455</xdr:rowOff>
    </xdr:from>
    <xdr:ext cx="469744" cy="259045"/>
    <xdr:sp macro="" textlink="">
      <xdr:nvSpPr>
        <xdr:cNvPr id="71" name="テキスト ボックス 70"/>
        <xdr:cNvSpPr txBox="1"/>
      </xdr:nvSpPr>
      <xdr:spPr>
        <a:xfrm>
          <a:off x="267342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48804</xdr:rowOff>
    </xdr:from>
    <xdr:to>
      <xdr:col>2</xdr:col>
      <xdr:colOff>638175</xdr:colOff>
      <xdr:row>32</xdr:row>
      <xdr:rowOff>38463</xdr:rowOff>
    </xdr:to>
    <xdr:cxnSp macro="">
      <xdr:nvCxnSpPr>
        <xdr:cNvPr id="72" name="直線コネクタ 71"/>
        <xdr:cNvCxnSpPr/>
      </xdr:nvCxnSpPr>
      <xdr:spPr>
        <a:xfrm>
          <a:off x="1130300" y="5363754"/>
          <a:ext cx="889000" cy="16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67327</xdr:rowOff>
    </xdr:from>
    <xdr:ext cx="469744" cy="259045"/>
    <xdr:sp macro="" textlink="">
      <xdr:nvSpPr>
        <xdr:cNvPr id="74" name="テキスト ボックス 73"/>
        <xdr:cNvSpPr txBox="1"/>
      </xdr:nvSpPr>
      <xdr:spPr>
        <a:xfrm>
          <a:off x="1784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152780</xdr:rowOff>
    </xdr:from>
    <xdr:ext cx="469744" cy="259045"/>
    <xdr:sp macro="" textlink="">
      <xdr:nvSpPr>
        <xdr:cNvPr id="76" name="テキスト ボックス 75"/>
        <xdr:cNvSpPr txBox="1"/>
      </xdr:nvSpPr>
      <xdr:spPr>
        <a:xfrm>
          <a:off x="895427"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100330</xdr:rowOff>
    </xdr:from>
    <xdr:to>
      <xdr:col>6</xdr:col>
      <xdr:colOff>561975</xdr:colOff>
      <xdr:row>34</xdr:row>
      <xdr:rowOff>30480</xdr:rowOff>
    </xdr:to>
    <xdr:sp macro="" textlink="">
      <xdr:nvSpPr>
        <xdr:cNvPr id="82" name="円/楕円 81"/>
        <xdr:cNvSpPr/>
      </xdr:nvSpPr>
      <xdr:spPr>
        <a:xfrm>
          <a:off x="45847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123207</xdr:rowOff>
    </xdr:from>
    <xdr:ext cx="469744" cy="259045"/>
    <xdr:sp macro="" textlink="">
      <xdr:nvSpPr>
        <xdr:cNvPr id="83" name="議会費該当値テキスト"/>
        <xdr:cNvSpPr txBox="1"/>
      </xdr:nvSpPr>
      <xdr:spPr>
        <a:xfrm>
          <a:off x="4686300" y="56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68217</xdr:rowOff>
    </xdr:from>
    <xdr:to>
      <xdr:col>5</xdr:col>
      <xdr:colOff>409575</xdr:colOff>
      <xdr:row>32</xdr:row>
      <xdr:rowOff>169817</xdr:rowOff>
    </xdr:to>
    <xdr:sp macro="" textlink="">
      <xdr:nvSpPr>
        <xdr:cNvPr id="84" name="円/楕円 83"/>
        <xdr:cNvSpPr/>
      </xdr:nvSpPr>
      <xdr:spPr>
        <a:xfrm>
          <a:off x="3746500" y="55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14894</xdr:rowOff>
    </xdr:from>
    <xdr:ext cx="469744" cy="259045"/>
    <xdr:sp macro="" textlink="">
      <xdr:nvSpPr>
        <xdr:cNvPr id="85" name="テキスト ボックス 84"/>
        <xdr:cNvSpPr txBox="1"/>
      </xdr:nvSpPr>
      <xdr:spPr>
        <a:xfrm>
          <a:off x="3562427" y="532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151493</xdr:rowOff>
    </xdr:from>
    <xdr:to>
      <xdr:col>4</xdr:col>
      <xdr:colOff>206375</xdr:colOff>
      <xdr:row>32</xdr:row>
      <xdr:rowOff>81643</xdr:rowOff>
    </xdr:to>
    <xdr:sp macro="" textlink="">
      <xdr:nvSpPr>
        <xdr:cNvPr id="86" name="円/楕円 85"/>
        <xdr:cNvSpPr/>
      </xdr:nvSpPr>
      <xdr:spPr>
        <a:xfrm>
          <a:off x="2857500" y="5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98170</xdr:rowOff>
    </xdr:from>
    <xdr:ext cx="469744" cy="259045"/>
    <xdr:sp macro="" textlink="">
      <xdr:nvSpPr>
        <xdr:cNvPr id="87" name="テキスト ボックス 86"/>
        <xdr:cNvSpPr txBox="1"/>
      </xdr:nvSpPr>
      <xdr:spPr>
        <a:xfrm>
          <a:off x="2673427" y="5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159113</xdr:rowOff>
    </xdr:from>
    <xdr:to>
      <xdr:col>3</xdr:col>
      <xdr:colOff>3175</xdr:colOff>
      <xdr:row>32</xdr:row>
      <xdr:rowOff>89263</xdr:rowOff>
    </xdr:to>
    <xdr:sp macro="" textlink="">
      <xdr:nvSpPr>
        <xdr:cNvPr id="88" name="円/楕円 87"/>
        <xdr:cNvSpPr/>
      </xdr:nvSpPr>
      <xdr:spPr>
        <a:xfrm>
          <a:off x="1968500" y="5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105790</xdr:rowOff>
    </xdr:from>
    <xdr:ext cx="469744" cy="259045"/>
    <xdr:sp macro="" textlink="">
      <xdr:nvSpPr>
        <xdr:cNvPr id="89" name="テキスト ボックス 88"/>
        <xdr:cNvSpPr txBox="1"/>
      </xdr:nvSpPr>
      <xdr:spPr>
        <a:xfrm>
          <a:off x="1784427" y="52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169454</xdr:rowOff>
    </xdr:from>
    <xdr:to>
      <xdr:col>1</xdr:col>
      <xdr:colOff>485775</xdr:colOff>
      <xdr:row>31</xdr:row>
      <xdr:rowOff>99604</xdr:rowOff>
    </xdr:to>
    <xdr:sp macro="" textlink="">
      <xdr:nvSpPr>
        <xdr:cNvPr id="90" name="円/楕円 89"/>
        <xdr:cNvSpPr/>
      </xdr:nvSpPr>
      <xdr:spPr>
        <a:xfrm>
          <a:off x="1079500" y="53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116131</xdr:rowOff>
    </xdr:from>
    <xdr:ext cx="469744" cy="259045"/>
    <xdr:sp macro="" textlink="">
      <xdr:nvSpPr>
        <xdr:cNvPr id="91" name="テキスト ボックス 90"/>
        <xdr:cNvSpPr txBox="1"/>
      </xdr:nvSpPr>
      <xdr:spPr>
        <a:xfrm>
          <a:off x="895427" y="508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152077</xdr:rowOff>
    </xdr:from>
    <xdr:to>
      <xdr:col>6</xdr:col>
      <xdr:colOff>511175</xdr:colOff>
      <xdr:row>54</xdr:row>
      <xdr:rowOff>136989</xdr:rowOff>
    </xdr:to>
    <xdr:cxnSp macro="">
      <xdr:nvCxnSpPr>
        <xdr:cNvPr id="123" name="直線コネクタ 122"/>
        <xdr:cNvCxnSpPr/>
      </xdr:nvCxnSpPr>
      <xdr:spPr>
        <a:xfrm>
          <a:off x="3797300" y="9238927"/>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14422</xdr:rowOff>
    </xdr:from>
    <xdr:ext cx="534377" cy="259045"/>
    <xdr:sp macro="" textlink="">
      <xdr:nvSpPr>
        <xdr:cNvPr id="124" name="総務費平均値テキスト"/>
        <xdr:cNvSpPr txBox="1"/>
      </xdr:nvSpPr>
      <xdr:spPr>
        <a:xfrm>
          <a:off x="4686300" y="9615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152077</xdr:rowOff>
    </xdr:from>
    <xdr:to>
      <xdr:col>5</xdr:col>
      <xdr:colOff>358775</xdr:colOff>
      <xdr:row>55</xdr:row>
      <xdr:rowOff>78762</xdr:rowOff>
    </xdr:to>
    <xdr:cxnSp macro="">
      <xdr:nvCxnSpPr>
        <xdr:cNvPr id="126" name="直線コネクタ 125"/>
        <xdr:cNvCxnSpPr/>
      </xdr:nvCxnSpPr>
      <xdr:spPr>
        <a:xfrm flipV="1">
          <a:off x="2908300" y="9238927"/>
          <a:ext cx="889000" cy="2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23800</xdr:rowOff>
    </xdr:from>
    <xdr:to>
      <xdr:col>4</xdr:col>
      <xdr:colOff>155575</xdr:colOff>
      <xdr:row>55</xdr:row>
      <xdr:rowOff>78762</xdr:rowOff>
    </xdr:to>
    <xdr:cxnSp macro="">
      <xdr:nvCxnSpPr>
        <xdr:cNvPr id="129" name="直線コネクタ 128"/>
        <xdr:cNvCxnSpPr/>
      </xdr:nvCxnSpPr>
      <xdr:spPr>
        <a:xfrm>
          <a:off x="2019300" y="9453550"/>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161515</xdr:rowOff>
    </xdr:from>
    <xdr:to>
      <xdr:col>2</xdr:col>
      <xdr:colOff>638175</xdr:colOff>
      <xdr:row>55</xdr:row>
      <xdr:rowOff>23800</xdr:rowOff>
    </xdr:to>
    <xdr:cxnSp macro="">
      <xdr:nvCxnSpPr>
        <xdr:cNvPr id="132" name="直線コネクタ 131"/>
        <xdr:cNvCxnSpPr/>
      </xdr:nvCxnSpPr>
      <xdr:spPr>
        <a:xfrm>
          <a:off x="1130300" y="9419815"/>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70756</xdr:rowOff>
    </xdr:from>
    <xdr:ext cx="534377" cy="259045"/>
    <xdr:sp macro="" textlink="">
      <xdr:nvSpPr>
        <xdr:cNvPr id="136" name="テキスト ボックス 135"/>
        <xdr:cNvSpPr txBox="1"/>
      </xdr:nvSpPr>
      <xdr:spPr>
        <a:xfrm>
          <a:off x="863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86189</xdr:rowOff>
    </xdr:from>
    <xdr:to>
      <xdr:col>6</xdr:col>
      <xdr:colOff>561975</xdr:colOff>
      <xdr:row>55</xdr:row>
      <xdr:rowOff>16339</xdr:rowOff>
    </xdr:to>
    <xdr:sp macro="" textlink="">
      <xdr:nvSpPr>
        <xdr:cNvPr id="142" name="円/楕円 141"/>
        <xdr:cNvSpPr/>
      </xdr:nvSpPr>
      <xdr:spPr>
        <a:xfrm>
          <a:off x="4584700" y="93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109066</xdr:rowOff>
    </xdr:from>
    <xdr:ext cx="534377" cy="259045"/>
    <xdr:sp macro="" textlink="">
      <xdr:nvSpPr>
        <xdr:cNvPr id="143" name="総務費該当値テキスト"/>
        <xdr:cNvSpPr txBox="1"/>
      </xdr:nvSpPr>
      <xdr:spPr>
        <a:xfrm>
          <a:off x="4686300" y="919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101277</xdr:rowOff>
    </xdr:from>
    <xdr:to>
      <xdr:col>5</xdr:col>
      <xdr:colOff>409575</xdr:colOff>
      <xdr:row>54</xdr:row>
      <xdr:rowOff>31427</xdr:rowOff>
    </xdr:to>
    <xdr:sp macro="" textlink="">
      <xdr:nvSpPr>
        <xdr:cNvPr id="144" name="円/楕円 143"/>
        <xdr:cNvSpPr/>
      </xdr:nvSpPr>
      <xdr:spPr>
        <a:xfrm>
          <a:off x="3746500" y="91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47954</xdr:rowOff>
    </xdr:from>
    <xdr:ext cx="534377" cy="259045"/>
    <xdr:sp macro="" textlink="">
      <xdr:nvSpPr>
        <xdr:cNvPr id="145" name="テキスト ボックス 144"/>
        <xdr:cNvSpPr txBox="1"/>
      </xdr:nvSpPr>
      <xdr:spPr>
        <a:xfrm>
          <a:off x="3530111" y="89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27962</xdr:rowOff>
    </xdr:from>
    <xdr:to>
      <xdr:col>4</xdr:col>
      <xdr:colOff>206375</xdr:colOff>
      <xdr:row>55</xdr:row>
      <xdr:rowOff>129562</xdr:rowOff>
    </xdr:to>
    <xdr:sp macro="" textlink="">
      <xdr:nvSpPr>
        <xdr:cNvPr id="146" name="円/楕円 145"/>
        <xdr:cNvSpPr/>
      </xdr:nvSpPr>
      <xdr:spPr>
        <a:xfrm>
          <a:off x="2857500" y="94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146089</xdr:rowOff>
    </xdr:from>
    <xdr:ext cx="534377" cy="259045"/>
    <xdr:sp macro="" textlink="">
      <xdr:nvSpPr>
        <xdr:cNvPr id="147" name="テキスト ボックス 146"/>
        <xdr:cNvSpPr txBox="1"/>
      </xdr:nvSpPr>
      <xdr:spPr>
        <a:xfrm>
          <a:off x="2641111" y="92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144450</xdr:rowOff>
    </xdr:from>
    <xdr:to>
      <xdr:col>3</xdr:col>
      <xdr:colOff>3175</xdr:colOff>
      <xdr:row>55</xdr:row>
      <xdr:rowOff>74600</xdr:rowOff>
    </xdr:to>
    <xdr:sp macro="" textlink="">
      <xdr:nvSpPr>
        <xdr:cNvPr id="148" name="円/楕円 147"/>
        <xdr:cNvSpPr/>
      </xdr:nvSpPr>
      <xdr:spPr>
        <a:xfrm>
          <a:off x="1968500" y="94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91127</xdr:rowOff>
    </xdr:from>
    <xdr:ext cx="534377" cy="259045"/>
    <xdr:sp macro="" textlink="">
      <xdr:nvSpPr>
        <xdr:cNvPr id="149" name="テキスト ボックス 148"/>
        <xdr:cNvSpPr txBox="1"/>
      </xdr:nvSpPr>
      <xdr:spPr>
        <a:xfrm>
          <a:off x="1752111" y="91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110715</xdr:rowOff>
    </xdr:from>
    <xdr:to>
      <xdr:col>1</xdr:col>
      <xdr:colOff>485775</xdr:colOff>
      <xdr:row>55</xdr:row>
      <xdr:rowOff>40865</xdr:rowOff>
    </xdr:to>
    <xdr:sp macro="" textlink="">
      <xdr:nvSpPr>
        <xdr:cNvPr id="150" name="円/楕円 149"/>
        <xdr:cNvSpPr/>
      </xdr:nvSpPr>
      <xdr:spPr>
        <a:xfrm>
          <a:off x="1079500" y="93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57392</xdr:rowOff>
    </xdr:from>
    <xdr:ext cx="534377" cy="259045"/>
    <xdr:sp macro="" textlink="">
      <xdr:nvSpPr>
        <xdr:cNvPr id="151" name="テキスト ボックス 150"/>
        <xdr:cNvSpPr txBox="1"/>
      </xdr:nvSpPr>
      <xdr:spPr>
        <a:xfrm>
          <a:off x="863111" y="9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93732</xdr:rowOff>
    </xdr:from>
    <xdr:to>
      <xdr:col>6</xdr:col>
      <xdr:colOff>510540</xdr:colOff>
      <xdr:row>79</xdr:row>
      <xdr:rowOff>130060</xdr:rowOff>
    </xdr:to>
    <xdr:cxnSp macro="">
      <xdr:nvCxnSpPr>
        <xdr:cNvPr id="176" name="直線コネクタ 175"/>
        <xdr:cNvCxnSpPr/>
      </xdr:nvCxnSpPr>
      <xdr:spPr>
        <a:xfrm flipV="1">
          <a:off x="4633595" y="12266682"/>
          <a:ext cx="1270" cy="140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133887</xdr:rowOff>
    </xdr:from>
    <xdr:ext cx="599010" cy="259045"/>
    <xdr:sp macro="" textlink="">
      <xdr:nvSpPr>
        <xdr:cNvPr id="177" name="民生費最小値テキスト"/>
        <xdr:cNvSpPr txBox="1"/>
      </xdr:nvSpPr>
      <xdr:spPr>
        <a:xfrm>
          <a:off x="4686300" y="1367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79</xdr:row>
      <xdr:rowOff>130060</xdr:rowOff>
    </xdr:from>
    <xdr:to>
      <xdr:col>6</xdr:col>
      <xdr:colOff>600075</xdr:colOff>
      <xdr:row>79</xdr:row>
      <xdr:rowOff>130060</xdr:rowOff>
    </xdr:to>
    <xdr:cxnSp macro="">
      <xdr:nvCxnSpPr>
        <xdr:cNvPr id="178" name="直線コネクタ 177"/>
        <xdr:cNvCxnSpPr/>
      </xdr:nvCxnSpPr>
      <xdr:spPr>
        <a:xfrm>
          <a:off x="4546600" y="1367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40409</xdr:rowOff>
    </xdr:from>
    <xdr:ext cx="599010" cy="259045"/>
    <xdr:sp macro="" textlink="">
      <xdr:nvSpPr>
        <xdr:cNvPr id="179" name="民生費最大値テキスト"/>
        <xdr:cNvSpPr txBox="1"/>
      </xdr:nvSpPr>
      <xdr:spPr>
        <a:xfrm>
          <a:off x="4686300" y="1204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93732</xdr:rowOff>
    </xdr:from>
    <xdr:to>
      <xdr:col>6</xdr:col>
      <xdr:colOff>600075</xdr:colOff>
      <xdr:row>71</xdr:row>
      <xdr:rowOff>93732</xdr:rowOff>
    </xdr:to>
    <xdr:cxnSp macro="">
      <xdr:nvCxnSpPr>
        <xdr:cNvPr id="180" name="直線コネクタ 179"/>
        <xdr:cNvCxnSpPr/>
      </xdr:nvCxnSpPr>
      <xdr:spPr>
        <a:xfrm>
          <a:off x="4546600" y="1226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140271</xdr:rowOff>
    </xdr:from>
    <xdr:to>
      <xdr:col>6</xdr:col>
      <xdr:colOff>511175</xdr:colOff>
      <xdr:row>74</xdr:row>
      <xdr:rowOff>36697</xdr:rowOff>
    </xdr:to>
    <xdr:cxnSp macro="">
      <xdr:nvCxnSpPr>
        <xdr:cNvPr id="181" name="直線コネクタ 180"/>
        <xdr:cNvCxnSpPr/>
      </xdr:nvCxnSpPr>
      <xdr:spPr>
        <a:xfrm flipV="1">
          <a:off x="3797300" y="12656121"/>
          <a:ext cx="8382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45266</xdr:rowOff>
    </xdr:from>
    <xdr:ext cx="599010" cy="259045"/>
    <xdr:sp macro="" textlink="">
      <xdr:nvSpPr>
        <xdr:cNvPr id="182" name="民生費平均値テキスト"/>
        <xdr:cNvSpPr txBox="1"/>
      </xdr:nvSpPr>
      <xdr:spPr>
        <a:xfrm>
          <a:off x="4686300" y="130754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66839</xdr:rowOff>
    </xdr:from>
    <xdr:to>
      <xdr:col>6</xdr:col>
      <xdr:colOff>561975</xdr:colOff>
      <xdr:row>76</xdr:row>
      <xdr:rowOff>168439</xdr:rowOff>
    </xdr:to>
    <xdr:sp macro="" textlink="">
      <xdr:nvSpPr>
        <xdr:cNvPr id="183" name="フローチャート : 判断 182"/>
        <xdr:cNvSpPr/>
      </xdr:nvSpPr>
      <xdr:spPr>
        <a:xfrm>
          <a:off x="45847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36697</xdr:rowOff>
    </xdr:from>
    <xdr:to>
      <xdr:col>5</xdr:col>
      <xdr:colOff>358775</xdr:colOff>
      <xdr:row>74</xdr:row>
      <xdr:rowOff>37420</xdr:rowOff>
    </xdr:to>
    <xdr:cxnSp macro="">
      <xdr:nvCxnSpPr>
        <xdr:cNvPr id="184" name="直線コネクタ 183"/>
        <xdr:cNvCxnSpPr/>
      </xdr:nvCxnSpPr>
      <xdr:spPr>
        <a:xfrm flipV="1">
          <a:off x="2908300" y="12723997"/>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138601</xdr:rowOff>
    </xdr:from>
    <xdr:to>
      <xdr:col>5</xdr:col>
      <xdr:colOff>409575</xdr:colOff>
      <xdr:row>77</xdr:row>
      <xdr:rowOff>68751</xdr:rowOff>
    </xdr:to>
    <xdr:sp macro="" textlink="">
      <xdr:nvSpPr>
        <xdr:cNvPr id="185" name="フローチャート : 判断 184"/>
        <xdr:cNvSpPr/>
      </xdr:nvSpPr>
      <xdr:spPr>
        <a:xfrm>
          <a:off x="3746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59878</xdr:rowOff>
    </xdr:from>
    <xdr:ext cx="599010" cy="259045"/>
    <xdr:sp macro="" textlink="">
      <xdr:nvSpPr>
        <xdr:cNvPr id="186" name="テキスト ボックス 185"/>
        <xdr:cNvSpPr txBox="1"/>
      </xdr:nvSpPr>
      <xdr:spPr>
        <a:xfrm>
          <a:off x="3497794"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37420</xdr:rowOff>
    </xdr:from>
    <xdr:to>
      <xdr:col>4</xdr:col>
      <xdr:colOff>155575</xdr:colOff>
      <xdr:row>75</xdr:row>
      <xdr:rowOff>77388</xdr:rowOff>
    </xdr:to>
    <xdr:cxnSp macro="">
      <xdr:nvCxnSpPr>
        <xdr:cNvPr id="187" name="直線コネクタ 186"/>
        <xdr:cNvCxnSpPr/>
      </xdr:nvCxnSpPr>
      <xdr:spPr>
        <a:xfrm flipV="1">
          <a:off x="2019300" y="12724720"/>
          <a:ext cx="889000" cy="2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57925</xdr:rowOff>
    </xdr:from>
    <xdr:to>
      <xdr:col>4</xdr:col>
      <xdr:colOff>206375</xdr:colOff>
      <xdr:row>77</xdr:row>
      <xdr:rowOff>159525</xdr:rowOff>
    </xdr:to>
    <xdr:sp macro="" textlink="">
      <xdr:nvSpPr>
        <xdr:cNvPr id="188" name="フローチャート : 判断 187"/>
        <xdr:cNvSpPr/>
      </xdr:nvSpPr>
      <xdr:spPr>
        <a:xfrm>
          <a:off x="2857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150652</xdr:rowOff>
    </xdr:from>
    <xdr:ext cx="599010" cy="259045"/>
    <xdr:sp macro="" textlink="">
      <xdr:nvSpPr>
        <xdr:cNvPr id="189" name="テキスト ボックス 188"/>
        <xdr:cNvSpPr txBox="1"/>
      </xdr:nvSpPr>
      <xdr:spPr>
        <a:xfrm>
          <a:off x="2608794"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77388</xdr:rowOff>
    </xdr:from>
    <xdr:to>
      <xdr:col>2</xdr:col>
      <xdr:colOff>638175</xdr:colOff>
      <xdr:row>76</xdr:row>
      <xdr:rowOff>31553</xdr:rowOff>
    </xdr:to>
    <xdr:cxnSp macro="">
      <xdr:nvCxnSpPr>
        <xdr:cNvPr id="190" name="直線コネクタ 189"/>
        <xdr:cNvCxnSpPr/>
      </xdr:nvCxnSpPr>
      <xdr:spPr>
        <a:xfrm flipV="1">
          <a:off x="1130300" y="12936138"/>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58001</xdr:rowOff>
    </xdr:from>
    <xdr:to>
      <xdr:col>3</xdr:col>
      <xdr:colOff>3175</xdr:colOff>
      <xdr:row>78</xdr:row>
      <xdr:rowOff>159601</xdr:rowOff>
    </xdr:to>
    <xdr:sp macro="" textlink="">
      <xdr:nvSpPr>
        <xdr:cNvPr id="191" name="フローチャート : 判断 190"/>
        <xdr:cNvSpPr/>
      </xdr:nvSpPr>
      <xdr:spPr>
        <a:xfrm>
          <a:off x="1968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150728</xdr:rowOff>
    </xdr:from>
    <xdr:ext cx="599010" cy="259045"/>
    <xdr:sp macro="" textlink="">
      <xdr:nvSpPr>
        <xdr:cNvPr id="192" name="テキスト ボックス 191"/>
        <xdr:cNvSpPr txBox="1"/>
      </xdr:nvSpPr>
      <xdr:spPr>
        <a:xfrm>
          <a:off x="1719794"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116866</xdr:rowOff>
    </xdr:from>
    <xdr:to>
      <xdr:col>1</xdr:col>
      <xdr:colOff>485775</xdr:colOff>
      <xdr:row>79</xdr:row>
      <xdr:rowOff>47016</xdr:rowOff>
    </xdr:to>
    <xdr:sp macro="" textlink="">
      <xdr:nvSpPr>
        <xdr:cNvPr id="193" name="フローチャート : 判断 192"/>
        <xdr:cNvSpPr/>
      </xdr:nvSpPr>
      <xdr:spPr>
        <a:xfrm>
          <a:off x="1079500" y="1348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38143</xdr:rowOff>
    </xdr:from>
    <xdr:ext cx="599010" cy="259045"/>
    <xdr:sp macro="" textlink="">
      <xdr:nvSpPr>
        <xdr:cNvPr id="194" name="テキスト ボックス 193"/>
        <xdr:cNvSpPr txBox="1"/>
      </xdr:nvSpPr>
      <xdr:spPr>
        <a:xfrm>
          <a:off x="830794" y="13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89471</xdr:rowOff>
    </xdr:from>
    <xdr:to>
      <xdr:col>6</xdr:col>
      <xdr:colOff>561975</xdr:colOff>
      <xdr:row>74</xdr:row>
      <xdr:rowOff>19621</xdr:rowOff>
    </xdr:to>
    <xdr:sp macro="" textlink="">
      <xdr:nvSpPr>
        <xdr:cNvPr id="200" name="円/楕円 199"/>
        <xdr:cNvSpPr/>
      </xdr:nvSpPr>
      <xdr:spPr>
        <a:xfrm>
          <a:off x="4584700" y="126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112348</xdr:rowOff>
    </xdr:from>
    <xdr:ext cx="599010" cy="259045"/>
    <xdr:sp macro="" textlink="">
      <xdr:nvSpPr>
        <xdr:cNvPr id="201" name="民生費該当値テキスト"/>
        <xdr:cNvSpPr txBox="1"/>
      </xdr:nvSpPr>
      <xdr:spPr>
        <a:xfrm>
          <a:off x="4686300" y="1245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168,970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157347</xdr:rowOff>
    </xdr:from>
    <xdr:to>
      <xdr:col>5</xdr:col>
      <xdr:colOff>409575</xdr:colOff>
      <xdr:row>74</xdr:row>
      <xdr:rowOff>87497</xdr:rowOff>
    </xdr:to>
    <xdr:sp macro="" textlink="">
      <xdr:nvSpPr>
        <xdr:cNvPr id="202" name="円/楕円 201"/>
        <xdr:cNvSpPr/>
      </xdr:nvSpPr>
      <xdr:spPr>
        <a:xfrm>
          <a:off x="3746500" y="126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104024</xdr:rowOff>
    </xdr:from>
    <xdr:ext cx="599010" cy="259045"/>
    <xdr:sp macro="" textlink="">
      <xdr:nvSpPr>
        <xdr:cNvPr id="203" name="テキスト ボックス 202"/>
        <xdr:cNvSpPr txBox="1"/>
      </xdr:nvSpPr>
      <xdr:spPr>
        <a:xfrm>
          <a:off x="3497794" y="12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165,407</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158070</xdr:rowOff>
    </xdr:from>
    <xdr:to>
      <xdr:col>4</xdr:col>
      <xdr:colOff>206375</xdr:colOff>
      <xdr:row>74</xdr:row>
      <xdr:rowOff>88220</xdr:rowOff>
    </xdr:to>
    <xdr:sp macro="" textlink="">
      <xdr:nvSpPr>
        <xdr:cNvPr id="204" name="円/楕円 203"/>
        <xdr:cNvSpPr/>
      </xdr:nvSpPr>
      <xdr:spPr>
        <a:xfrm>
          <a:off x="2857500" y="126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104747</xdr:rowOff>
    </xdr:from>
    <xdr:ext cx="599010" cy="259045"/>
    <xdr:sp macro="" textlink="">
      <xdr:nvSpPr>
        <xdr:cNvPr id="205" name="テキスト ボックス 204"/>
        <xdr:cNvSpPr txBox="1"/>
      </xdr:nvSpPr>
      <xdr:spPr>
        <a:xfrm>
          <a:off x="2608794" y="1244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165,369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26588</xdr:rowOff>
    </xdr:from>
    <xdr:to>
      <xdr:col>3</xdr:col>
      <xdr:colOff>3175</xdr:colOff>
      <xdr:row>75</xdr:row>
      <xdr:rowOff>128188</xdr:rowOff>
    </xdr:to>
    <xdr:sp macro="" textlink="">
      <xdr:nvSpPr>
        <xdr:cNvPr id="206" name="円/楕円 205"/>
        <xdr:cNvSpPr/>
      </xdr:nvSpPr>
      <xdr:spPr>
        <a:xfrm>
          <a:off x="1968500" y="12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144715</xdr:rowOff>
    </xdr:from>
    <xdr:ext cx="599010" cy="259045"/>
    <xdr:sp macro="" textlink="">
      <xdr:nvSpPr>
        <xdr:cNvPr id="207" name="テキスト ボックス 206"/>
        <xdr:cNvSpPr txBox="1"/>
      </xdr:nvSpPr>
      <xdr:spPr>
        <a:xfrm>
          <a:off x="1719794" y="12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154,271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152203</xdr:rowOff>
    </xdr:from>
    <xdr:to>
      <xdr:col>1</xdr:col>
      <xdr:colOff>485775</xdr:colOff>
      <xdr:row>76</xdr:row>
      <xdr:rowOff>82353</xdr:rowOff>
    </xdr:to>
    <xdr:sp macro="" textlink="">
      <xdr:nvSpPr>
        <xdr:cNvPr id="208" name="円/楕円 207"/>
        <xdr:cNvSpPr/>
      </xdr:nvSpPr>
      <xdr:spPr>
        <a:xfrm>
          <a:off x="1079500" y="130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98880</xdr:rowOff>
    </xdr:from>
    <xdr:ext cx="599010" cy="259045"/>
    <xdr:sp macro="" textlink="">
      <xdr:nvSpPr>
        <xdr:cNvPr id="209" name="テキスト ボックス 208"/>
        <xdr:cNvSpPr txBox="1"/>
      </xdr:nvSpPr>
      <xdr:spPr>
        <a:xfrm>
          <a:off x="830794" y="1278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2" name="直線コネクタ 231"/>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3"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4" name="直線コネクタ 233"/>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5"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6" name="直線コネクタ 235"/>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118166</xdr:rowOff>
    </xdr:from>
    <xdr:to>
      <xdr:col>6</xdr:col>
      <xdr:colOff>511175</xdr:colOff>
      <xdr:row>97</xdr:row>
      <xdr:rowOff>33493</xdr:rowOff>
    </xdr:to>
    <xdr:cxnSp macro="">
      <xdr:nvCxnSpPr>
        <xdr:cNvPr id="237" name="直線コネクタ 236"/>
        <xdr:cNvCxnSpPr/>
      </xdr:nvCxnSpPr>
      <xdr:spPr>
        <a:xfrm>
          <a:off x="3797300" y="16577366"/>
          <a:ext cx="8382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38"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39" name="フローチャート : 判断 238"/>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118166</xdr:rowOff>
    </xdr:from>
    <xdr:to>
      <xdr:col>5</xdr:col>
      <xdr:colOff>358775</xdr:colOff>
      <xdr:row>97</xdr:row>
      <xdr:rowOff>47689</xdr:rowOff>
    </xdr:to>
    <xdr:cxnSp macro="">
      <xdr:nvCxnSpPr>
        <xdr:cNvPr id="240" name="直線コネクタ 239"/>
        <xdr:cNvCxnSpPr/>
      </xdr:nvCxnSpPr>
      <xdr:spPr>
        <a:xfrm flipV="1">
          <a:off x="2908300" y="16577366"/>
          <a:ext cx="889000" cy="10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1" name="フローチャート : 判断 240"/>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2" name="テキスト ボックス 241"/>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32601</xdr:rowOff>
    </xdr:from>
    <xdr:to>
      <xdr:col>4</xdr:col>
      <xdr:colOff>155575</xdr:colOff>
      <xdr:row>97</xdr:row>
      <xdr:rowOff>47689</xdr:rowOff>
    </xdr:to>
    <xdr:cxnSp macro="">
      <xdr:nvCxnSpPr>
        <xdr:cNvPr id="243" name="直線コネクタ 242"/>
        <xdr:cNvCxnSpPr/>
      </xdr:nvCxnSpPr>
      <xdr:spPr>
        <a:xfrm>
          <a:off x="2019300" y="16663251"/>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4" name="フローチャート : 判断 243"/>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5" name="テキスト ボックス 244"/>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169921</xdr:rowOff>
    </xdr:from>
    <xdr:to>
      <xdr:col>2</xdr:col>
      <xdr:colOff>638175</xdr:colOff>
      <xdr:row>97</xdr:row>
      <xdr:rowOff>32601</xdr:rowOff>
    </xdr:to>
    <xdr:cxnSp macro="">
      <xdr:nvCxnSpPr>
        <xdr:cNvPr id="246" name="直線コネクタ 245"/>
        <xdr:cNvCxnSpPr/>
      </xdr:nvCxnSpPr>
      <xdr:spPr>
        <a:xfrm>
          <a:off x="1130300" y="16629121"/>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7" name="フローチャート : 判断 246"/>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48" name="テキスト ボックス 247"/>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49" name="フローチャート : 判断 248"/>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0" name="テキスト ボックス 249"/>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154143</xdr:rowOff>
    </xdr:from>
    <xdr:to>
      <xdr:col>6</xdr:col>
      <xdr:colOff>561975</xdr:colOff>
      <xdr:row>97</xdr:row>
      <xdr:rowOff>84293</xdr:rowOff>
    </xdr:to>
    <xdr:sp macro="" textlink="">
      <xdr:nvSpPr>
        <xdr:cNvPr id="256" name="円/楕円 255"/>
        <xdr:cNvSpPr/>
      </xdr:nvSpPr>
      <xdr:spPr>
        <a:xfrm>
          <a:off x="4584700" y="1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132570</xdr:rowOff>
    </xdr:from>
    <xdr:ext cx="534377" cy="259045"/>
    <xdr:sp macro="" textlink="">
      <xdr:nvSpPr>
        <xdr:cNvPr id="257" name="衛生費該当値テキスト"/>
        <xdr:cNvSpPr txBox="1"/>
      </xdr:nvSpPr>
      <xdr:spPr>
        <a:xfrm>
          <a:off x="4686300" y="1659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67366</xdr:rowOff>
    </xdr:from>
    <xdr:to>
      <xdr:col>5</xdr:col>
      <xdr:colOff>409575</xdr:colOff>
      <xdr:row>96</xdr:row>
      <xdr:rowOff>168966</xdr:rowOff>
    </xdr:to>
    <xdr:sp macro="" textlink="">
      <xdr:nvSpPr>
        <xdr:cNvPr id="258" name="円/楕円 257"/>
        <xdr:cNvSpPr/>
      </xdr:nvSpPr>
      <xdr:spPr>
        <a:xfrm>
          <a:off x="3746500" y="1652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14043</xdr:rowOff>
    </xdr:from>
    <xdr:ext cx="534377" cy="259045"/>
    <xdr:sp macro="" textlink="">
      <xdr:nvSpPr>
        <xdr:cNvPr id="259" name="テキスト ボックス 258"/>
        <xdr:cNvSpPr txBox="1"/>
      </xdr:nvSpPr>
      <xdr:spPr>
        <a:xfrm>
          <a:off x="3530111" y="163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168339</xdr:rowOff>
    </xdr:from>
    <xdr:to>
      <xdr:col>4</xdr:col>
      <xdr:colOff>206375</xdr:colOff>
      <xdr:row>97</xdr:row>
      <xdr:rowOff>98489</xdr:rowOff>
    </xdr:to>
    <xdr:sp macro="" textlink="">
      <xdr:nvSpPr>
        <xdr:cNvPr id="260" name="円/楕円 259"/>
        <xdr:cNvSpPr/>
      </xdr:nvSpPr>
      <xdr:spPr>
        <a:xfrm>
          <a:off x="2857500" y="166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115016</xdr:rowOff>
    </xdr:from>
    <xdr:ext cx="534377" cy="259045"/>
    <xdr:sp macro="" textlink="">
      <xdr:nvSpPr>
        <xdr:cNvPr id="261" name="テキスト ボックス 260"/>
        <xdr:cNvSpPr txBox="1"/>
      </xdr:nvSpPr>
      <xdr:spPr>
        <a:xfrm>
          <a:off x="2641111" y="164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153251</xdr:rowOff>
    </xdr:from>
    <xdr:to>
      <xdr:col>3</xdr:col>
      <xdr:colOff>3175</xdr:colOff>
      <xdr:row>97</xdr:row>
      <xdr:rowOff>83401</xdr:rowOff>
    </xdr:to>
    <xdr:sp macro="" textlink="">
      <xdr:nvSpPr>
        <xdr:cNvPr id="262" name="円/楕円 261"/>
        <xdr:cNvSpPr/>
      </xdr:nvSpPr>
      <xdr:spPr>
        <a:xfrm>
          <a:off x="1968500" y="1661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99928</xdr:rowOff>
    </xdr:from>
    <xdr:ext cx="534377" cy="259045"/>
    <xdr:sp macro="" textlink="">
      <xdr:nvSpPr>
        <xdr:cNvPr id="263" name="テキスト ボックス 262"/>
        <xdr:cNvSpPr txBox="1"/>
      </xdr:nvSpPr>
      <xdr:spPr>
        <a:xfrm>
          <a:off x="1752111" y="163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119121</xdr:rowOff>
    </xdr:from>
    <xdr:to>
      <xdr:col>1</xdr:col>
      <xdr:colOff>485775</xdr:colOff>
      <xdr:row>97</xdr:row>
      <xdr:rowOff>49271</xdr:rowOff>
    </xdr:to>
    <xdr:sp macro="" textlink="">
      <xdr:nvSpPr>
        <xdr:cNvPr id="264" name="円/楕円 263"/>
        <xdr:cNvSpPr/>
      </xdr:nvSpPr>
      <xdr:spPr>
        <a:xfrm>
          <a:off x="1079500" y="165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65798</xdr:rowOff>
    </xdr:from>
    <xdr:ext cx="534377" cy="259045"/>
    <xdr:sp macro="" textlink="">
      <xdr:nvSpPr>
        <xdr:cNvPr id="265" name="テキスト ボックス 264"/>
        <xdr:cNvSpPr txBox="1"/>
      </xdr:nvSpPr>
      <xdr:spPr>
        <a:xfrm>
          <a:off x="863111" y="1635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89" name="直線コネクタ 288"/>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0"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1" name="直線コネクタ 290"/>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2"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3" name="直線コネクタ 292"/>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xdr:rowOff>
    </xdr:from>
    <xdr:to>
      <xdr:col>15</xdr:col>
      <xdr:colOff>180975</xdr:colOff>
      <xdr:row>39</xdr:row>
      <xdr:rowOff>41402</xdr:rowOff>
    </xdr:to>
    <xdr:cxnSp macro="">
      <xdr:nvCxnSpPr>
        <xdr:cNvPr id="294" name="直線コネクタ 293"/>
        <xdr:cNvCxnSpPr/>
      </xdr:nvCxnSpPr>
      <xdr:spPr>
        <a:xfrm>
          <a:off x="9639300" y="6686994"/>
          <a:ext cx="8382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5"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6" name="フローチャート : 判断 295"/>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21971</xdr:rowOff>
    </xdr:from>
    <xdr:to>
      <xdr:col>14</xdr:col>
      <xdr:colOff>28575</xdr:colOff>
      <xdr:row>39</xdr:row>
      <xdr:rowOff>444</xdr:rowOff>
    </xdr:to>
    <xdr:cxnSp macro="">
      <xdr:nvCxnSpPr>
        <xdr:cNvPr id="297" name="直線コネクタ 296"/>
        <xdr:cNvCxnSpPr/>
      </xdr:nvCxnSpPr>
      <xdr:spPr>
        <a:xfrm>
          <a:off x="8750300" y="6537071"/>
          <a:ext cx="889000" cy="14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298" name="フローチャート : 判断 297"/>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299" name="テキスト ボックス 298"/>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121603</xdr:rowOff>
    </xdr:from>
    <xdr:to>
      <xdr:col>12</xdr:col>
      <xdr:colOff>511175</xdr:colOff>
      <xdr:row>38</xdr:row>
      <xdr:rowOff>21971</xdr:rowOff>
    </xdr:to>
    <xdr:cxnSp macro="">
      <xdr:nvCxnSpPr>
        <xdr:cNvPr id="300" name="直線コネクタ 299"/>
        <xdr:cNvCxnSpPr/>
      </xdr:nvCxnSpPr>
      <xdr:spPr>
        <a:xfrm>
          <a:off x="7861300" y="6293803"/>
          <a:ext cx="889000" cy="24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1" name="フローチャート : 判断 300"/>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2" name="テキスト ボックス 301"/>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141034</xdr:rowOff>
    </xdr:from>
    <xdr:to>
      <xdr:col>11</xdr:col>
      <xdr:colOff>307975</xdr:colOff>
      <xdr:row>36</xdr:row>
      <xdr:rowOff>121603</xdr:rowOff>
    </xdr:to>
    <xdr:cxnSp macro="">
      <xdr:nvCxnSpPr>
        <xdr:cNvPr id="303" name="直線コネクタ 302"/>
        <xdr:cNvCxnSpPr/>
      </xdr:nvCxnSpPr>
      <xdr:spPr>
        <a:xfrm>
          <a:off x="6972300" y="6141784"/>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4" name="フローチャート : 判断 303"/>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109047</xdr:rowOff>
    </xdr:from>
    <xdr:ext cx="469744" cy="259045"/>
    <xdr:sp macro="" textlink="">
      <xdr:nvSpPr>
        <xdr:cNvPr id="305" name="テキスト ボックス 304"/>
        <xdr:cNvSpPr txBox="1"/>
      </xdr:nvSpPr>
      <xdr:spPr>
        <a:xfrm>
          <a:off x="7626427"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6" name="フローチャート : 判断 305"/>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38752</xdr:rowOff>
    </xdr:from>
    <xdr:ext cx="469744" cy="259045"/>
    <xdr:sp macro="" textlink="">
      <xdr:nvSpPr>
        <xdr:cNvPr id="307" name="テキスト ボックス 306"/>
        <xdr:cNvSpPr txBox="1"/>
      </xdr:nvSpPr>
      <xdr:spPr>
        <a:xfrm>
          <a:off x="6737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162052</xdr:rowOff>
    </xdr:from>
    <xdr:to>
      <xdr:col>15</xdr:col>
      <xdr:colOff>231775</xdr:colOff>
      <xdr:row>39</xdr:row>
      <xdr:rowOff>92202</xdr:rowOff>
    </xdr:to>
    <xdr:sp macro="" textlink="">
      <xdr:nvSpPr>
        <xdr:cNvPr id="313" name="円/楕円 312"/>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76979</xdr:rowOff>
    </xdr:from>
    <xdr:ext cx="313932" cy="259045"/>
    <xdr:sp macro="" textlink="">
      <xdr:nvSpPr>
        <xdr:cNvPr id="314" name="労働費該当値テキスト"/>
        <xdr:cNvSpPr txBox="1"/>
      </xdr:nvSpPr>
      <xdr:spPr>
        <a:xfrm>
          <a:off x="10528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121094</xdr:rowOff>
    </xdr:from>
    <xdr:to>
      <xdr:col>14</xdr:col>
      <xdr:colOff>79375</xdr:colOff>
      <xdr:row>39</xdr:row>
      <xdr:rowOff>51244</xdr:rowOff>
    </xdr:to>
    <xdr:sp macro="" textlink="">
      <xdr:nvSpPr>
        <xdr:cNvPr id="315" name="円/楕円 314"/>
        <xdr:cNvSpPr/>
      </xdr:nvSpPr>
      <xdr:spPr>
        <a:xfrm>
          <a:off x="9588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42371</xdr:rowOff>
    </xdr:from>
    <xdr:ext cx="378565" cy="259045"/>
    <xdr:sp macro="" textlink="">
      <xdr:nvSpPr>
        <xdr:cNvPr id="316" name="テキスト ボックス 315"/>
        <xdr:cNvSpPr txBox="1"/>
      </xdr:nvSpPr>
      <xdr:spPr>
        <a:xfrm>
          <a:off x="9450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142621</xdr:rowOff>
    </xdr:from>
    <xdr:to>
      <xdr:col>12</xdr:col>
      <xdr:colOff>561975</xdr:colOff>
      <xdr:row>38</xdr:row>
      <xdr:rowOff>72771</xdr:rowOff>
    </xdr:to>
    <xdr:sp macro="" textlink="">
      <xdr:nvSpPr>
        <xdr:cNvPr id="317" name="円/楕円 316"/>
        <xdr:cNvSpPr/>
      </xdr:nvSpPr>
      <xdr:spPr>
        <a:xfrm>
          <a:off x="8699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63898</xdr:rowOff>
    </xdr:from>
    <xdr:ext cx="469744" cy="259045"/>
    <xdr:sp macro="" textlink="">
      <xdr:nvSpPr>
        <xdr:cNvPr id="318" name="テキスト ボックス 317"/>
        <xdr:cNvSpPr txBox="1"/>
      </xdr:nvSpPr>
      <xdr:spPr>
        <a:xfrm>
          <a:off x="8515427"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70803</xdr:rowOff>
    </xdr:from>
    <xdr:to>
      <xdr:col>11</xdr:col>
      <xdr:colOff>358775</xdr:colOff>
      <xdr:row>37</xdr:row>
      <xdr:rowOff>953</xdr:rowOff>
    </xdr:to>
    <xdr:sp macro="" textlink="">
      <xdr:nvSpPr>
        <xdr:cNvPr id="319" name="円/楕円 318"/>
        <xdr:cNvSpPr/>
      </xdr:nvSpPr>
      <xdr:spPr>
        <a:xfrm>
          <a:off x="7810500" y="62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17480</xdr:rowOff>
    </xdr:from>
    <xdr:ext cx="469744" cy="259045"/>
    <xdr:sp macro="" textlink="">
      <xdr:nvSpPr>
        <xdr:cNvPr id="320" name="テキスト ボックス 319"/>
        <xdr:cNvSpPr txBox="1"/>
      </xdr:nvSpPr>
      <xdr:spPr>
        <a:xfrm>
          <a:off x="7626427" y="601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90234</xdr:rowOff>
    </xdr:from>
    <xdr:to>
      <xdr:col>10</xdr:col>
      <xdr:colOff>155575</xdr:colOff>
      <xdr:row>36</xdr:row>
      <xdr:rowOff>20384</xdr:rowOff>
    </xdr:to>
    <xdr:sp macro="" textlink="">
      <xdr:nvSpPr>
        <xdr:cNvPr id="321" name="円/楕円 320"/>
        <xdr:cNvSpPr/>
      </xdr:nvSpPr>
      <xdr:spPr>
        <a:xfrm>
          <a:off x="6921500" y="60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36911</xdr:rowOff>
    </xdr:from>
    <xdr:ext cx="469744" cy="259045"/>
    <xdr:sp macro="" textlink="">
      <xdr:nvSpPr>
        <xdr:cNvPr id="322" name="テキスト ボックス 321"/>
        <xdr:cNvSpPr txBox="1"/>
      </xdr:nvSpPr>
      <xdr:spPr>
        <a:xfrm>
          <a:off x="6737427" y="586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4" name="直線コネクタ 343"/>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5"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6" name="直線コネクタ 345"/>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7"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48" name="直線コネクタ 347"/>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169738</xdr:rowOff>
    </xdr:from>
    <xdr:to>
      <xdr:col>15</xdr:col>
      <xdr:colOff>180975</xdr:colOff>
      <xdr:row>53</xdr:row>
      <xdr:rowOff>119309</xdr:rowOff>
    </xdr:to>
    <xdr:cxnSp macro="">
      <xdr:nvCxnSpPr>
        <xdr:cNvPr id="349" name="直線コネクタ 348"/>
        <xdr:cNvCxnSpPr/>
      </xdr:nvCxnSpPr>
      <xdr:spPr>
        <a:xfrm>
          <a:off x="9639300" y="9085138"/>
          <a:ext cx="8382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168825</xdr:rowOff>
    </xdr:from>
    <xdr:ext cx="469744" cy="259045"/>
    <xdr:sp macro="" textlink="">
      <xdr:nvSpPr>
        <xdr:cNvPr id="350" name="農林水産業費平均値テキスト"/>
        <xdr:cNvSpPr txBox="1"/>
      </xdr:nvSpPr>
      <xdr:spPr>
        <a:xfrm>
          <a:off x="10528300" y="9770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1" name="フローチャート : 判断 350"/>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169738</xdr:rowOff>
    </xdr:from>
    <xdr:to>
      <xdr:col>14</xdr:col>
      <xdr:colOff>28575</xdr:colOff>
      <xdr:row>53</xdr:row>
      <xdr:rowOff>151587</xdr:rowOff>
    </xdr:to>
    <xdr:cxnSp macro="">
      <xdr:nvCxnSpPr>
        <xdr:cNvPr id="352" name="直線コネクタ 351"/>
        <xdr:cNvCxnSpPr/>
      </xdr:nvCxnSpPr>
      <xdr:spPr>
        <a:xfrm flipV="1">
          <a:off x="8750300" y="9085138"/>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3" name="フローチャート : 判断 352"/>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81089</xdr:rowOff>
    </xdr:from>
    <xdr:ext cx="469744" cy="259045"/>
    <xdr:sp macro="" textlink="">
      <xdr:nvSpPr>
        <xdr:cNvPr id="354" name="テキスト ボックス 353"/>
        <xdr:cNvSpPr txBox="1"/>
      </xdr:nvSpPr>
      <xdr:spPr>
        <a:xfrm>
          <a:off x="9404427"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78024</xdr:rowOff>
    </xdr:from>
    <xdr:to>
      <xdr:col>12</xdr:col>
      <xdr:colOff>511175</xdr:colOff>
      <xdr:row>53</xdr:row>
      <xdr:rowOff>151587</xdr:rowOff>
    </xdr:to>
    <xdr:cxnSp macro="">
      <xdr:nvCxnSpPr>
        <xdr:cNvPr id="355" name="直線コネクタ 354"/>
        <xdr:cNvCxnSpPr/>
      </xdr:nvCxnSpPr>
      <xdr:spPr>
        <a:xfrm>
          <a:off x="7861300" y="9164874"/>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6" name="フローチャート : 判断 355"/>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7" name="テキスト ボックス 356"/>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78024</xdr:rowOff>
    </xdr:from>
    <xdr:to>
      <xdr:col>11</xdr:col>
      <xdr:colOff>307975</xdr:colOff>
      <xdr:row>53</xdr:row>
      <xdr:rowOff>143449</xdr:rowOff>
    </xdr:to>
    <xdr:cxnSp macro="">
      <xdr:nvCxnSpPr>
        <xdr:cNvPr id="358" name="直線コネクタ 357"/>
        <xdr:cNvCxnSpPr/>
      </xdr:nvCxnSpPr>
      <xdr:spPr>
        <a:xfrm flipV="1">
          <a:off x="6972300" y="9164874"/>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59" name="フローチャート : 判断 358"/>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0" name="テキスト ボックス 359"/>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1" name="フローチャート : 判断 360"/>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124843</xdr:rowOff>
    </xdr:from>
    <xdr:ext cx="469744" cy="259045"/>
    <xdr:sp macro="" textlink="">
      <xdr:nvSpPr>
        <xdr:cNvPr id="362" name="テキスト ボックス 361"/>
        <xdr:cNvSpPr txBox="1"/>
      </xdr:nvSpPr>
      <xdr:spPr>
        <a:xfrm>
          <a:off x="6737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68509</xdr:rowOff>
    </xdr:from>
    <xdr:to>
      <xdr:col>15</xdr:col>
      <xdr:colOff>231775</xdr:colOff>
      <xdr:row>53</xdr:row>
      <xdr:rowOff>170109</xdr:rowOff>
    </xdr:to>
    <xdr:sp macro="" textlink="">
      <xdr:nvSpPr>
        <xdr:cNvPr id="368" name="円/楕円 367"/>
        <xdr:cNvSpPr/>
      </xdr:nvSpPr>
      <xdr:spPr>
        <a:xfrm>
          <a:off x="104267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91386</xdr:rowOff>
    </xdr:from>
    <xdr:ext cx="534377" cy="259045"/>
    <xdr:sp macro="" textlink="">
      <xdr:nvSpPr>
        <xdr:cNvPr id="369" name="農林水産業費該当値テキスト"/>
        <xdr:cNvSpPr txBox="1"/>
      </xdr:nvSpPr>
      <xdr:spPr>
        <a:xfrm>
          <a:off x="10528300" y="90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19,196</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118938</xdr:rowOff>
    </xdr:from>
    <xdr:to>
      <xdr:col>14</xdr:col>
      <xdr:colOff>79375</xdr:colOff>
      <xdr:row>53</xdr:row>
      <xdr:rowOff>49088</xdr:rowOff>
    </xdr:to>
    <xdr:sp macro="" textlink="">
      <xdr:nvSpPr>
        <xdr:cNvPr id="370" name="円/楕円 369"/>
        <xdr:cNvSpPr/>
      </xdr:nvSpPr>
      <xdr:spPr>
        <a:xfrm>
          <a:off x="9588500" y="90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65615</xdr:rowOff>
    </xdr:from>
    <xdr:ext cx="534377" cy="259045"/>
    <xdr:sp macro="" textlink="">
      <xdr:nvSpPr>
        <xdr:cNvPr id="371" name="テキスト ボックス 370"/>
        <xdr:cNvSpPr txBox="1"/>
      </xdr:nvSpPr>
      <xdr:spPr>
        <a:xfrm>
          <a:off x="9372111" y="88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21,843</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100787</xdr:rowOff>
    </xdr:from>
    <xdr:to>
      <xdr:col>12</xdr:col>
      <xdr:colOff>561975</xdr:colOff>
      <xdr:row>54</xdr:row>
      <xdr:rowOff>30937</xdr:rowOff>
    </xdr:to>
    <xdr:sp macro="" textlink="">
      <xdr:nvSpPr>
        <xdr:cNvPr id="372" name="円/楕円 371"/>
        <xdr:cNvSpPr/>
      </xdr:nvSpPr>
      <xdr:spPr>
        <a:xfrm>
          <a:off x="8699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47464</xdr:rowOff>
    </xdr:from>
    <xdr:ext cx="534377" cy="259045"/>
    <xdr:sp macro="" textlink="">
      <xdr:nvSpPr>
        <xdr:cNvPr id="373" name="テキスト ボックス 372"/>
        <xdr:cNvSpPr txBox="1"/>
      </xdr:nvSpPr>
      <xdr:spPr>
        <a:xfrm>
          <a:off x="8483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27224</xdr:rowOff>
    </xdr:from>
    <xdr:to>
      <xdr:col>11</xdr:col>
      <xdr:colOff>358775</xdr:colOff>
      <xdr:row>53</xdr:row>
      <xdr:rowOff>128824</xdr:rowOff>
    </xdr:to>
    <xdr:sp macro="" textlink="">
      <xdr:nvSpPr>
        <xdr:cNvPr id="374" name="円/楕円 373"/>
        <xdr:cNvSpPr/>
      </xdr:nvSpPr>
      <xdr:spPr>
        <a:xfrm>
          <a:off x="7810500" y="91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145351</xdr:rowOff>
    </xdr:from>
    <xdr:ext cx="534377" cy="259045"/>
    <xdr:sp macro="" textlink="">
      <xdr:nvSpPr>
        <xdr:cNvPr id="375" name="テキスト ボックス 374"/>
        <xdr:cNvSpPr txBox="1"/>
      </xdr:nvSpPr>
      <xdr:spPr>
        <a:xfrm>
          <a:off x="7594111" y="8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20,099</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92649</xdr:rowOff>
    </xdr:from>
    <xdr:to>
      <xdr:col>10</xdr:col>
      <xdr:colOff>155575</xdr:colOff>
      <xdr:row>54</xdr:row>
      <xdr:rowOff>22799</xdr:rowOff>
    </xdr:to>
    <xdr:sp macro="" textlink="">
      <xdr:nvSpPr>
        <xdr:cNvPr id="376" name="円/楕円 375"/>
        <xdr:cNvSpPr/>
      </xdr:nvSpPr>
      <xdr:spPr>
        <a:xfrm>
          <a:off x="6921500" y="91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39326</xdr:rowOff>
    </xdr:from>
    <xdr:ext cx="534377" cy="259045"/>
    <xdr:sp macro="" textlink="">
      <xdr:nvSpPr>
        <xdr:cNvPr id="377" name="テキスト ボックス 376"/>
        <xdr:cNvSpPr txBox="1"/>
      </xdr:nvSpPr>
      <xdr:spPr>
        <a:xfrm>
          <a:off x="6705111" y="89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1" name="直線コネクタ 400"/>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2"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3" name="直線コネクタ 402"/>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4"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5" name="直線コネクタ 404"/>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75749</xdr:rowOff>
    </xdr:from>
    <xdr:to>
      <xdr:col>15</xdr:col>
      <xdr:colOff>180975</xdr:colOff>
      <xdr:row>72</xdr:row>
      <xdr:rowOff>84722</xdr:rowOff>
    </xdr:to>
    <xdr:cxnSp macro="">
      <xdr:nvCxnSpPr>
        <xdr:cNvPr id="406" name="直線コネクタ 405"/>
        <xdr:cNvCxnSpPr/>
      </xdr:nvCxnSpPr>
      <xdr:spPr>
        <a:xfrm flipV="1">
          <a:off x="9639300" y="12077249"/>
          <a:ext cx="838200" cy="3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140707</xdr:rowOff>
    </xdr:from>
    <xdr:ext cx="469744" cy="259045"/>
    <xdr:sp macro="" textlink="">
      <xdr:nvSpPr>
        <xdr:cNvPr id="407" name="商工費平均値テキスト"/>
        <xdr:cNvSpPr txBox="1"/>
      </xdr:nvSpPr>
      <xdr:spPr>
        <a:xfrm>
          <a:off x="10528300" y="13342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08" name="フローチャート : 判断 407"/>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84722</xdr:rowOff>
    </xdr:from>
    <xdr:to>
      <xdr:col>14</xdr:col>
      <xdr:colOff>28575</xdr:colOff>
      <xdr:row>72</xdr:row>
      <xdr:rowOff>157550</xdr:rowOff>
    </xdr:to>
    <xdr:cxnSp macro="">
      <xdr:nvCxnSpPr>
        <xdr:cNvPr id="409" name="直線コネクタ 408"/>
        <xdr:cNvCxnSpPr/>
      </xdr:nvCxnSpPr>
      <xdr:spPr>
        <a:xfrm flipV="1">
          <a:off x="8750300" y="12429122"/>
          <a:ext cx="889000" cy="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0" name="フローチャート : 判断 409"/>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46448</xdr:rowOff>
    </xdr:from>
    <xdr:ext cx="534377" cy="259045"/>
    <xdr:sp macro="" textlink="">
      <xdr:nvSpPr>
        <xdr:cNvPr id="411" name="テキスト ボックス 410"/>
        <xdr:cNvSpPr txBox="1"/>
      </xdr:nvSpPr>
      <xdr:spPr>
        <a:xfrm>
          <a:off x="9372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75140</xdr:rowOff>
    </xdr:from>
    <xdr:to>
      <xdr:col>12</xdr:col>
      <xdr:colOff>511175</xdr:colOff>
      <xdr:row>72</xdr:row>
      <xdr:rowOff>157550</xdr:rowOff>
    </xdr:to>
    <xdr:cxnSp macro="">
      <xdr:nvCxnSpPr>
        <xdr:cNvPr id="412" name="直線コネクタ 411"/>
        <xdr:cNvCxnSpPr/>
      </xdr:nvCxnSpPr>
      <xdr:spPr>
        <a:xfrm>
          <a:off x="7861300" y="12419540"/>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3" name="フローチャート : 判断 412"/>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64222</xdr:rowOff>
    </xdr:from>
    <xdr:ext cx="534377" cy="259045"/>
    <xdr:sp macro="" textlink="">
      <xdr:nvSpPr>
        <xdr:cNvPr id="414" name="テキスト ボックス 413"/>
        <xdr:cNvSpPr txBox="1"/>
      </xdr:nvSpPr>
      <xdr:spPr>
        <a:xfrm>
          <a:off x="8483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75140</xdr:rowOff>
    </xdr:from>
    <xdr:to>
      <xdr:col>11</xdr:col>
      <xdr:colOff>307975</xdr:colOff>
      <xdr:row>73</xdr:row>
      <xdr:rowOff>58795</xdr:rowOff>
    </xdr:to>
    <xdr:cxnSp macro="">
      <xdr:nvCxnSpPr>
        <xdr:cNvPr id="415" name="直線コネクタ 414"/>
        <xdr:cNvCxnSpPr/>
      </xdr:nvCxnSpPr>
      <xdr:spPr>
        <a:xfrm flipV="1">
          <a:off x="6972300" y="12419540"/>
          <a:ext cx="889000" cy="1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6" name="フローチャート : 判断 415"/>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68699</xdr:rowOff>
    </xdr:from>
    <xdr:ext cx="469744" cy="259045"/>
    <xdr:sp macro="" textlink="">
      <xdr:nvSpPr>
        <xdr:cNvPr id="417" name="テキスト ボックス 416"/>
        <xdr:cNvSpPr txBox="1"/>
      </xdr:nvSpPr>
      <xdr:spPr>
        <a:xfrm>
          <a:off x="7626427"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18" name="フローチャート : 判断 417"/>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59554</xdr:rowOff>
    </xdr:from>
    <xdr:ext cx="534377" cy="259045"/>
    <xdr:sp macro="" textlink="">
      <xdr:nvSpPr>
        <xdr:cNvPr id="419" name="テキスト ボックス 418"/>
        <xdr:cNvSpPr txBox="1"/>
      </xdr:nvSpPr>
      <xdr:spPr>
        <a:xfrm>
          <a:off x="6705111" y="1343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24949</xdr:rowOff>
    </xdr:from>
    <xdr:to>
      <xdr:col>15</xdr:col>
      <xdr:colOff>231775</xdr:colOff>
      <xdr:row>70</xdr:row>
      <xdr:rowOff>126549</xdr:rowOff>
    </xdr:to>
    <xdr:sp macro="" textlink="">
      <xdr:nvSpPr>
        <xdr:cNvPr id="425" name="円/楕円 424"/>
        <xdr:cNvSpPr/>
      </xdr:nvSpPr>
      <xdr:spPr>
        <a:xfrm>
          <a:off x="10426700" y="12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149426</xdr:rowOff>
    </xdr:from>
    <xdr:ext cx="534377" cy="259045"/>
    <xdr:sp macro="" textlink="">
      <xdr:nvSpPr>
        <xdr:cNvPr id="426" name="商工費該当値テキスト"/>
        <xdr:cNvSpPr txBox="1"/>
      </xdr:nvSpPr>
      <xdr:spPr>
        <a:xfrm>
          <a:off x="10528300" y="119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79,357</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33922</xdr:rowOff>
    </xdr:from>
    <xdr:to>
      <xdr:col>14</xdr:col>
      <xdr:colOff>79375</xdr:colOff>
      <xdr:row>72</xdr:row>
      <xdr:rowOff>135522</xdr:rowOff>
    </xdr:to>
    <xdr:sp macro="" textlink="">
      <xdr:nvSpPr>
        <xdr:cNvPr id="427" name="円/楕円 426"/>
        <xdr:cNvSpPr/>
      </xdr:nvSpPr>
      <xdr:spPr>
        <a:xfrm>
          <a:off x="9588500" y="123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152049</xdr:rowOff>
    </xdr:from>
    <xdr:ext cx="534377" cy="259045"/>
    <xdr:sp macro="" textlink="">
      <xdr:nvSpPr>
        <xdr:cNvPr id="428" name="テキスト ボックス 427"/>
        <xdr:cNvSpPr txBox="1"/>
      </xdr:nvSpPr>
      <xdr:spPr>
        <a:xfrm>
          <a:off x="9372111" y="121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106750</xdr:rowOff>
    </xdr:from>
    <xdr:to>
      <xdr:col>12</xdr:col>
      <xdr:colOff>561975</xdr:colOff>
      <xdr:row>73</xdr:row>
      <xdr:rowOff>36900</xdr:rowOff>
    </xdr:to>
    <xdr:sp macro="" textlink="">
      <xdr:nvSpPr>
        <xdr:cNvPr id="429" name="円/楕円 428"/>
        <xdr:cNvSpPr/>
      </xdr:nvSpPr>
      <xdr:spPr>
        <a:xfrm>
          <a:off x="8699500" y="124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53427</xdr:rowOff>
    </xdr:from>
    <xdr:ext cx="534377" cy="259045"/>
    <xdr:sp macro="" textlink="">
      <xdr:nvSpPr>
        <xdr:cNvPr id="430" name="テキスト ボックス 429"/>
        <xdr:cNvSpPr txBox="1"/>
      </xdr:nvSpPr>
      <xdr:spPr>
        <a:xfrm>
          <a:off x="8483111" y="122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57,063</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24340</xdr:rowOff>
    </xdr:from>
    <xdr:to>
      <xdr:col>11</xdr:col>
      <xdr:colOff>358775</xdr:colOff>
      <xdr:row>72</xdr:row>
      <xdr:rowOff>125940</xdr:rowOff>
    </xdr:to>
    <xdr:sp macro="" textlink="">
      <xdr:nvSpPr>
        <xdr:cNvPr id="431" name="円/楕円 430"/>
        <xdr:cNvSpPr/>
      </xdr:nvSpPr>
      <xdr:spPr>
        <a:xfrm>
          <a:off x="7810500" y="123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70</xdr:row>
      <xdr:rowOff>142467</xdr:rowOff>
    </xdr:from>
    <xdr:ext cx="534377" cy="259045"/>
    <xdr:sp macro="" textlink="">
      <xdr:nvSpPr>
        <xdr:cNvPr id="432" name="テキスト ボックス 431"/>
        <xdr:cNvSpPr txBox="1"/>
      </xdr:nvSpPr>
      <xdr:spPr>
        <a:xfrm>
          <a:off x="7594111" y="121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61,389</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7995</xdr:rowOff>
    </xdr:from>
    <xdr:to>
      <xdr:col>10</xdr:col>
      <xdr:colOff>155575</xdr:colOff>
      <xdr:row>73</xdr:row>
      <xdr:rowOff>109595</xdr:rowOff>
    </xdr:to>
    <xdr:sp macro="" textlink="">
      <xdr:nvSpPr>
        <xdr:cNvPr id="433" name="円/楕円 432"/>
        <xdr:cNvSpPr/>
      </xdr:nvSpPr>
      <xdr:spPr>
        <a:xfrm>
          <a:off x="6921500" y="125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126122</xdr:rowOff>
    </xdr:from>
    <xdr:ext cx="534377" cy="259045"/>
    <xdr:sp macro="" textlink="">
      <xdr:nvSpPr>
        <xdr:cNvPr id="434" name="テキスト ボックス 433"/>
        <xdr:cNvSpPr txBox="1"/>
      </xdr:nvSpPr>
      <xdr:spPr>
        <a:xfrm>
          <a:off x="6705111" y="12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59" name="直線コネクタ 458"/>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0"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1" name="直線コネクタ 460"/>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2"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3" name="直線コネクタ 462"/>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5435</xdr:rowOff>
    </xdr:from>
    <xdr:to>
      <xdr:col>15</xdr:col>
      <xdr:colOff>180975</xdr:colOff>
      <xdr:row>97</xdr:row>
      <xdr:rowOff>53384</xdr:rowOff>
    </xdr:to>
    <xdr:cxnSp macro="">
      <xdr:nvCxnSpPr>
        <xdr:cNvPr id="464" name="直線コネクタ 463"/>
        <xdr:cNvCxnSpPr/>
      </xdr:nvCxnSpPr>
      <xdr:spPr>
        <a:xfrm flipV="1">
          <a:off x="9639300" y="16636085"/>
          <a:ext cx="8382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5"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6" name="フローチャート : 判断 465"/>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27876</xdr:rowOff>
    </xdr:from>
    <xdr:to>
      <xdr:col>14</xdr:col>
      <xdr:colOff>28575</xdr:colOff>
      <xdr:row>97</xdr:row>
      <xdr:rowOff>53384</xdr:rowOff>
    </xdr:to>
    <xdr:cxnSp macro="">
      <xdr:nvCxnSpPr>
        <xdr:cNvPr id="467" name="直線コネクタ 466"/>
        <xdr:cNvCxnSpPr/>
      </xdr:nvCxnSpPr>
      <xdr:spPr>
        <a:xfrm>
          <a:off x="8750300" y="16658526"/>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68" name="フローチャート : 判断 467"/>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69" name="テキスト ボックス 468"/>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58528</xdr:rowOff>
    </xdr:from>
    <xdr:to>
      <xdr:col>12</xdr:col>
      <xdr:colOff>511175</xdr:colOff>
      <xdr:row>97</xdr:row>
      <xdr:rowOff>27876</xdr:rowOff>
    </xdr:to>
    <xdr:cxnSp macro="">
      <xdr:nvCxnSpPr>
        <xdr:cNvPr id="470" name="直線コネクタ 469"/>
        <xdr:cNvCxnSpPr/>
      </xdr:nvCxnSpPr>
      <xdr:spPr>
        <a:xfrm>
          <a:off x="7861300" y="16517728"/>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1" name="フローチャート : 判断 470"/>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2" name="テキスト ボックス 471"/>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58528</xdr:rowOff>
    </xdr:from>
    <xdr:to>
      <xdr:col>11</xdr:col>
      <xdr:colOff>307975</xdr:colOff>
      <xdr:row>96</xdr:row>
      <xdr:rowOff>101581</xdr:rowOff>
    </xdr:to>
    <xdr:cxnSp macro="">
      <xdr:nvCxnSpPr>
        <xdr:cNvPr id="473" name="直線コネクタ 472"/>
        <xdr:cNvCxnSpPr/>
      </xdr:nvCxnSpPr>
      <xdr:spPr>
        <a:xfrm flipV="1">
          <a:off x="6972300" y="16517728"/>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4" name="フローチャート : 判断 473"/>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136631</xdr:rowOff>
    </xdr:from>
    <xdr:ext cx="534377" cy="259045"/>
    <xdr:sp macro="" textlink="">
      <xdr:nvSpPr>
        <xdr:cNvPr id="475" name="テキスト ボックス 474"/>
        <xdr:cNvSpPr txBox="1"/>
      </xdr:nvSpPr>
      <xdr:spPr>
        <a:xfrm>
          <a:off x="7594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6" name="フローチャート : 判断 475"/>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7" name="テキスト ボックス 476"/>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126085</xdr:rowOff>
    </xdr:from>
    <xdr:to>
      <xdr:col>15</xdr:col>
      <xdr:colOff>231775</xdr:colOff>
      <xdr:row>97</xdr:row>
      <xdr:rowOff>56235</xdr:rowOff>
    </xdr:to>
    <xdr:sp macro="" textlink="">
      <xdr:nvSpPr>
        <xdr:cNvPr id="483" name="円/楕円 482"/>
        <xdr:cNvSpPr/>
      </xdr:nvSpPr>
      <xdr:spPr>
        <a:xfrm>
          <a:off x="10426700" y="165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104512</xdr:rowOff>
    </xdr:from>
    <xdr:ext cx="534377" cy="259045"/>
    <xdr:sp macro="" textlink="">
      <xdr:nvSpPr>
        <xdr:cNvPr id="484" name="土木費該当値テキスト"/>
        <xdr:cNvSpPr txBox="1"/>
      </xdr:nvSpPr>
      <xdr:spPr>
        <a:xfrm>
          <a:off x="10528300" y="1656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2584</xdr:rowOff>
    </xdr:from>
    <xdr:to>
      <xdr:col>14</xdr:col>
      <xdr:colOff>79375</xdr:colOff>
      <xdr:row>97</xdr:row>
      <xdr:rowOff>104184</xdr:rowOff>
    </xdr:to>
    <xdr:sp macro="" textlink="">
      <xdr:nvSpPr>
        <xdr:cNvPr id="485" name="円/楕円 484"/>
        <xdr:cNvSpPr/>
      </xdr:nvSpPr>
      <xdr:spPr>
        <a:xfrm>
          <a:off x="9588500" y="16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95311</xdr:rowOff>
    </xdr:from>
    <xdr:ext cx="534377" cy="259045"/>
    <xdr:sp macro="" textlink="">
      <xdr:nvSpPr>
        <xdr:cNvPr id="486" name="テキスト ボックス 485"/>
        <xdr:cNvSpPr txBox="1"/>
      </xdr:nvSpPr>
      <xdr:spPr>
        <a:xfrm>
          <a:off x="9372111" y="167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148526</xdr:rowOff>
    </xdr:from>
    <xdr:to>
      <xdr:col>12</xdr:col>
      <xdr:colOff>561975</xdr:colOff>
      <xdr:row>97</xdr:row>
      <xdr:rowOff>78676</xdr:rowOff>
    </xdr:to>
    <xdr:sp macro="" textlink="">
      <xdr:nvSpPr>
        <xdr:cNvPr id="487" name="円/楕円 486"/>
        <xdr:cNvSpPr/>
      </xdr:nvSpPr>
      <xdr:spPr>
        <a:xfrm>
          <a:off x="8699500" y="166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69803</xdr:rowOff>
    </xdr:from>
    <xdr:ext cx="534377" cy="259045"/>
    <xdr:sp macro="" textlink="">
      <xdr:nvSpPr>
        <xdr:cNvPr id="488" name="テキスト ボックス 487"/>
        <xdr:cNvSpPr txBox="1"/>
      </xdr:nvSpPr>
      <xdr:spPr>
        <a:xfrm>
          <a:off x="8483111" y="167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7728</xdr:rowOff>
    </xdr:from>
    <xdr:to>
      <xdr:col>11</xdr:col>
      <xdr:colOff>358775</xdr:colOff>
      <xdr:row>96</xdr:row>
      <xdr:rowOff>109328</xdr:rowOff>
    </xdr:to>
    <xdr:sp macro="" textlink="">
      <xdr:nvSpPr>
        <xdr:cNvPr id="489" name="円/楕円 488"/>
        <xdr:cNvSpPr/>
      </xdr:nvSpPr>
      <xdr:spPr>
        <a:xfrm>
          <a:off x="7810500" y="164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125855</xdr:rowOff>
    </xdr:from>
    <xdr:ext cx="534377" cy="259045"/>
    <xdr:sp macro="" textlink="">
      <xdr:nvSpPr>
        <xdr:cNvPr id="490" name="テキスト ボックス 489"/>
        <xdr:cNvSpPr txBox="1"/>
      </xdr:nvSpPr>
      <xdr:spPr>
        <a:xfrm>
          <a:off x="7594111" y="162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50781</xdr:rowOff>
    </xdr:from>
    <xdr:to>
      <xdr:col>10</xdr:col>
      <xdr:colOff>155575</xdr:colOff>
      <xdr:row>96</xdr:row>
      <xdr:rowOff>152381</xdr:rowOff>
    </xdr:to>
    <xdr:sp macro="" textlink="">
      <xdr:nvSpPr>
        <xdr:cNvPr id="491" name="円/楕円 490"/>
        <xdr:cNvSpPr/>
      </xdr:nvSpPr>
      <xdr:spPr>
        <a:xfrm>
          <a:off x="6921500" y="165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168908</xdr:rowOff>
    </xdr:from>
    <xdr:ext cx="534377" cy="259045"/>
    <xdr:sp macro="" textlink="">
      <xdr:nvSpPr>
        <xdr:cNvPr id="492" name="テキスト ボックス 491"/>
        <xdr:cNvSpPr txBox="1"/>
      </xdr:nvSpPr>
      <xdr:spPr>
        <a:xfrm>
          <a:off x="6705111" y="1628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7" name="直線コネクタ 516"/>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18"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19" name="直線コネクタ 518"/>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0"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1" name="直線コネクタ 520"/>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54102</xdr:rowOff>
    </xdr:from>
    <xdr:to>
      <xdr:col>23</xdr:col>
      <xdr:colOff>517525</xdr:colOff>
      <xdr:row>35</xdr:row>
      <xdr:rowOff>75057</xdr:rowOff>
    </xdr:to>
    <xdr:cxnSp macro="">
      <xdr:nvCxnSpPr>
        <xdr:cNvPr id="522" name="直線コネクタ 521"/>
        <xdr:cNvCxnSpPr/>
      </xdr:nvCxnSpPr>
      <xdr:spPr>
        <a:xfrm>
          <a:off x="15481300" y="6054852"/>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3"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4" name="フローチャート : 判断 523"/>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54102</xdr:rowOff>
    </xdr:from>
    <xdr:to>
      <xdr:col>22</xdr:col>
      <xdr:colOff>365125</xdr:colOff>
      <xdr:row>35</xdr:row>
      <xdr:rowOff>158623</xdr:rowOff>
    </xdr:to>
    <xdr:cxnSp macro="">
      <xdr:nvCxnSpPr>
        <xdr:cNvPr id="525" name="直線コネクタ 524"/>
        <xdr:cNvCxnSpPr/>
      </xdr:nvCxnSpPr>
      <xdr:spPr>
        <a:xfrm flipV="1">
          <a:off x="14592300" y="6054852"/>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6" name="フローチャート : 判断 525"/>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7" name="テキスト ボックス 526"/>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113284</xdr:rowOff>
    </xdr:from>
    <xdr:to>
      <xdr:col>21</xdr:col>
      <xdr:colOff>161925</xdr:colOff>
      <xdr:row>35</xdr:row>
      <xdr:rowOff>158623</xdr:rowOff>
    </xdr:to>
    <xdr:cxnSp macro="">
      <xdr:nvCxnSpPr>
        <xdr:cNvPr id="528" name="直線コネクタ 527"/>
        <xdr:cNvCxnSpPr/>
      </xdr:nvCxnSpPr>
      <xdr:spPr>
        <a:xfrm>
          <a:off x="13703300" y="5771134"/>
          <a:ext cx="889000" cy="3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29" name="フローチャート : 判断 528"/>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0" name="テキスト ボックス 529"/>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113284</xdr:rowOff>
    </xdr:from>
    <xdr:to>
      <xdr:col>19</xdr:col>
      <xdr:colOff>644525</xdr:colOff>
      <xdr:row>36</xdr:row>
      <xdr:rowOff>90932</xdr:rowOff>
    </xdr:to>
    <xdr:cxnSp macro="">
      <xdr:nvCxnSpPr>
        <xdr:cNvPr id="531" name="直線コネクタ 530"/>
        <xdr:cNvCxnSpPr/>
      </xdr:nvCxnSpPr>
      <xdr:spPr>
        <a:xfrm flipV="1">
          <a:off x="12814300" y="5771134"/>
          <a:ext cx="889000" cy="49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2" name="フローチャート : 判断 531"/>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3446</xdr:rowOff>
    </xdr:from>
    <xdr:ext cx="534377" cy="259045"/>
    <xdr:sp macro="" textlink="">
      <xdr:nvSpPr>
        <xdr:cNvPr id="533" name="テキスト ボックス 532"/>
        <xdr:cNvSpPr txBox="1"/>
      </xdr:nvSpPr>
      <xdr:spPr>
        <a:xfrm>
          <a:off x="13436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4" name="フローチャート : 判断 533"/>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52595</xdr:rowOff>
    </xdr:from>
    <xdr:ext cx="534377" cy="259045"/>
    <xdr:sp macro="" textlink="">
      <xdr:nvSpPr>
        <xdr:cNvPr id="535" name="テキスト ボックス 534"/>
        <xdr:cNvSpPr txBox="1"/>
      </xdr:nvSpPr>
      <xdr:spPr>
        <a:xfrm>
          <a:off x="12547111" y="63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24257</xdr:rowOff>
    </xdr:from>
    <xdr:to>
      <xdr:col>23</xdr:col>
      <xdr:colOff>568325</xdr:colOff>
      <xdr:row>35</xdr:row>
      <xdr:rowOff>125857</xdr:rowOff>
    </xdr:to>
    <xdr:sp macro="" textlink="">
      <xdr:nvSpPr>
        <xdr:cNvPr id="541" name="円/楕円 540"/>
        <xdr:cNvSpPr/>
      </xdr:nvSpPr>
      <xdr:spPr>
        <a:xfrm>
          <a:off x="16268700" y="60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47134</xdr:rowOff>
    </xdr:from>
    <xdr:ext cx="534377" cy="259045"/>
    <xdr:sp macro="" textlink="">
      <xdr:nvSpPr>
        <xdr:cNvPr id="542" name="消防費該当値テキスト"/>
        <xdr:cNvSpPr txBox="1"/>
      </xdr:nvSpPr>
      <xdr:spPr>
        <a:xfrm>
          <a:off x="16370300" y="58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3302</xdr:rowOff>
    </xdr:from>
    <xdr:to>
      <xdr:col>22</xdr:col>
      <xdr:colOff>415925</xdr:colOff>
      <xdr:row>35</xdr:row>
      <xdr:rowOff>104902</xdr:rowOff>
    </xdr:to>
    <xdr:sp macro="" textlink="">
      <xdr:nvSpPr>
        <xdr:cNvPr id="543" name="円/楕円 542"/>
        <xdr:cNvSpPr/>
      </xdr:nvSpPr>
      <xdr:spPr>
        <a:xfrm>
          <a:off x="15430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121429</xdr:rowOff>
    </xdr:from>
    <xdr:ext cx="534377" cy="259045"/>
    <xdr:sp macro="" textlink="">
      <xdr:nvSpPr>
        <xdr:cNvPr id="544" name="テキスト ボックス 543"/>
        <xdr:cNvSpPr txBox="1"/>
      </xdr:nvSpPr>
      <xdr:spPr>
        <a:xfrm>
          <a:off x="15214111" y="57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107823</xdr:rowOff>
    </xdr:from>
    <xdr:to>
      <xdr:col>21</xdr:col>
      <xdr:colOff>212725</xdr:colOff>
      <xdr:row>36</xdr:row>
      <xdr:rowOff>37973</xdr:rowOff>
    </xdr:to>
    <xdr:sp macro="" textlink="">
      <xdr:nvSpPr>
        <xdr:cNvPr id="545" name="円/楕円 544"/>
        <xdr:cNvSpPr/>
      </xdr:nvSpPr>
      <xdr:spPr>
        <a:xfrm>
          <a:off x="145415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54500</xdr:rowOff>
    </xdr:from>
    <xdr:ext cx="534377" cy="259045"/>
    <xdr:sp macro="" textlink="">
      <xdr:nvSpPr>
        <xdr:cNvPr id="546" name="テキスト ボックス 545"/>
        <xdr:cNvSpPr txBox="1"/>
      </xdr:nvSpPr>
      <xdr:spPr>
        <a:xfrm>
          <a:off x="14325111"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13,501</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62484</xdr:rowOff>
    </xdr:from>
    <xdr:to>
      <xdr:col>20</xdr:col>
      <xdr:colOff>9525</xdr:colOff>
      <xdr:row>33</xdr:row>
      <xdr:rowOff>164084</xdr:rowOff>
    </xdr:to>
    <xdr:sp macro="" textlink="">
      <xdr:nvSpPr>
        <xdr:cNvPr id="547" name="円/楕円 546"/>
        <xdr:cNvSpPr/>
      </xdr:nvSpPr>
      <xdr:spPr>
        <a:xfrm>
          <a:off x="136525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9161</xdr:rowOff>
    </xdr:from>
    <xdr:ext cx="534377" cy="259045"/>
    <xdr:sp macro="" textlink="">
      <xdr:nvSpPr>
        <xdr:cNvPr id="548" name="テキスト ボックス 547"/>
        <xdr:cNvSpPr txBox="1"/>
      </xdr:nvSpPr>
      <xdr:spPr>
        <a:xfrm>
          <a:off x="13436111"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40132</xdr:rowOff>
    </xdr:from>
    <xdr:to>
      <xdr:col>18</xdr:col>
      <xdr:colOff>492125</xdr:colOff>
      <xdr:row>36</xdr:row>
      <xdr:rowOff>141732</xdr:rowOff>
    </xdr:to>
    <xdr:sp macro="" textlink="">
      <xdr:nvSpPr>
        <xdr:cNvPr id="549" name="円/楕円 548"/>
        <xdr:cNvSpPr/>
      </xdr:nvSpPr>
      <xdr:spPr>
        <a:xfrm>
          <a:off x="12763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158259</xdr:rowOff>
    </xdr:from>
    <xdr:ext cx="534377" cy="259045"/>
    <xdr:sp macro="" textlink="">
      <xdr:nvSpPr>
        <xdr:cNvPr id="550" name="テキスト ボックス 549"/>
        <xdr:cNvSpPr txBox="1"/>
      </xdr:nvSpPr>
      <xdr:spPr>
        <a:xfrm>
          <a:off x="12547111" y="59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1" name="テキスト ボックス 570"/>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5" name="直線コネクタ 574"/>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6"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7" name="直線コネクタ 576"/>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78"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79" name="直線コネクタ 578"/>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100991</xdr:rowOff>
    </xdr:from>
    <xdr:to>
      <xdr:col>23</xdr:col>
      <xdr:colOff>517525</xdr:colOff>
      <xdr:row>53</xdr:row>
      <xdr:rowOff>143205</xdr:rowOff>
    </xdr:to>
    <xdr:cxnSp macro="">
      <xdr:nvCxnSpPr>
        <xdr:cNvPr id="580" name="直線コネクタ 579"/>
        <xdr:cNvCxnSpPr/>
      </xdr:nvCxnSpPr>
      <xdr:spPr>
        <a:xfrm flipV="1">
          <a:off x="15481300" y="9187841"/>
          <a:ext cx="8382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118839</xdr:rowOff>
    </xdr:from>
    <xdr:ext cx="534377" cy="259045"/>
    <xdr:sp macro="" textlink="">
      <xdr:nvSpPr>
        <xdr:cNvPr id="581" name="教育費平均値テキスト"/>
        <xdr:cNvSpPr txBox="1"/>
      </xdr:nvSpPr>
      <xdr:spPr>
        <a:xfrm>
          <a:off x="16370300" y="9377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2" name="フローチャート : 判断 581"/>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143205</xdr:rowOff>
    </xdr:from>
    <xdr:to>
      <xdr:col>22</xdr:col>
      <xdr:colOff>365125</xdr:colOff>
      <xdr:row>54</xdr:row>
      <xdr:rowOff>155587</xdr:rowOff>
    </xdr:to>
    <xdr:cxnSp macro="">
      <xdr:nvCxnSpPr>
        <xdr:cNvPr id="583" name="直線コネクタ 582"/>
        <xdr:cNvCxnSpPr/>
      </xdr:nvCxnSpPr>
      <xdr:spPr>
        <a:xfrm flipV="1">
          <a:off x="14592300" y="9230055"/>
          <a:ext cx="889000" cy="18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4" name="フローチャート : 判断 583"/>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84586</xdr:rowOff>
    </xdr:from>
    <xdr:ext cx="534377" cy="259045"/>
    <xdr:sp macro="" textlink="">
      <xdr:nvSpPr>
        <xdr:cNvPr id="585" name="テキスト ボックス 584"/>
        <xdr:cNvSpPr txBox="1"/>
      </xdr:nvSpPr>
      <xdr:spPr>
        <a:xfrm>
          <a:off x="15214111" y="951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127089</xdr:rowOff>
    </xdr:from>
    <xdr:to>
      <xdr:col>21</xdr:col>
      <xdr:colOff>161925</xdr:colOff>
      <xdr:row>54</xdr:row>
      <xdr:rowOff>155587</xdr:rowOff>
    </xdr:to>
    <xdr:cxnSp macro="">
      <xdr:nvCxnSpPr>
        <xdr:cNvPr id="586" name="直線コネクタ 585"/>
        <xdr:cNvCxnSpPr/>
      </xdr:nvCxnSpPr>
      <xdr:spPr>
        <a:xfrm>
          <a:off x="13703300" y="9385389"/>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7" name="フローチャート : 判断 586"/>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102570</xdr:rowOff>
    </xdr:from>
    <xdr:ext cx="534377" cy="259045"/>
    <xdr:sp macro="" textlink="">
      <xdr:nvSpPr>
        <xdr:cNvPr id="588" name="テキスト ボックス 587"/>
        <xdr:cNvSpPr txBox="1"/>
      </xdr:nvSpPr>
      <xdr:spPr>
        <a:xfrm>
          <a:off x="14325111" y="95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148463</xdr:rowOff>
    </xdr:from>
    <xdr:to>
      <xdr:col>19</xdr:col>
      <xdr:colOff>644525</xdr:colOff>
      <xdr:row>54</xdr:row>
      <xdr:rowOff>127089</xdr:rowOff>
    </xdr:to>
    <xdr:cxnSp macro="">
      <xdr:nvCxnSpPr>
        <xdr:cNvPr id="589" name="直線コネクタ 588"/>
        <xdr:cNvCxnSpPr/>
      </xdr:nvCxnSpPr>
      <xdr:spPr>
        <a:xfrm>
          <a:off x="12814300" y="9063863"/>
          <a:ext cx="889000" cy="3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0" name="フローチャート : 判断 589"/>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24427</xdr:rowOff>
    </xdr:from>
    <xdr:ext cx="534377" cy="259045"/>
    <xdr:sp macro="" textlink="">
      <xdr:nvSpPr>
        <xdr:cNvPr id="591" name="テキスト ボックス 590"/>
        <xdr:cNvSpPr txBox="1"/>
      </xdr:nvSpPr>
      <xdr:spPr>
        <a:xfrm>
          <a:off x="13436111" y="962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2" name="フローチャート : 判断 591"/>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53344</xdr:rowOff>
    </xdr:from>
    <xdr:ext cx="534377" cy="259045"/>
    <xdr:sp macro="" textlink="">
      <xdr:nvSpPr>
        <xdr:cNvPr id="593" name="テキスト ボックス 592"/>
        <xdr:cNvSpPr txBox="1"/>
      </xdr:nvSpPr>
      <xdr:spPr>
        <a:xfrm>
          <a:off x="12547111" y="96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50191</xdr:rowOff>
    </xdr:from>
    <xdr:to>
      <xdr:col>23</xdr:col>
      <xdr:colOff>568325</xdr:colOff>
      <xdr:row>53</xdr:row>
      <xdr:rowOff>151791</xdr:rowOff>
    </xdr:to>
    <xdr:sp macro="" textlink="">
      <xdr:nvSpPr>
        <xdr:cNvPr id="599" name="円/楕円 598"/>
        <xdr:cNvSpPr/>
      </xdr:nvSpPr>
      <xdr:spPr>
        <a:xfrm>
          <a:off x="16268700" y="91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73068</xdr:rowOff>
    </xdr:from>
    <xdr:ext cx="534377" cy="259045"/>
    <xdr:sp macro="" textlink="">
      <xdr:nvSpPr>
        <xdr:cNvPr id="600" name="教育費該当値テキスト"/>
        <xdr:cNvSpPr txBox="1"/>
      </xdr:nvSpPr>
      <xdr:spPr>
        <a:xfrm>
          <a:off x="16370300" y="89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45,516</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92405</xdr:rowOff>
    </xdr:from>
    <xdr:to>
      <xdr:col>22</xdr:col>
      <xdr:colOff>415925</xdr:colOff>
      <xdr:row>54</xdr:row>
      <xdr:rowOff>22555</xdr:rowOff>
    </xdr:to>
    <xdr:sp macro="" textlink="">
      <xdr:nvSpPr>
        <xdr:cNvPr id="601" name="円/楕円 600"/>
        <xdr:cNvSpPr/>
      </xdr:nvSpPr>
      <xdr:spPr>
        <a:xfrm>
          <a:off x="15430500" y="91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39082</xdr:rowOff>
    </xdr:from>
    <xdr:ext cx="534377" cy="259045"/>
    <xdr:sp macro="" textlink="">
      <xdr:nvSpPr>
        <xdr:cNvPr id="602" name="テキスト ボックス 601"/>
        <xdr:cNvSpPr txBox="1"/>
      </xdr:nvSpPr>
      <xdr:spPr>
        <a:xfrm>
          <a:off x="15214111" y="8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44,408</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104787</xdr:rowOff>
    </xdr:from>
    <xdr:to>
      <xdr:col>21</xdr:col>
      <xdr:colOff>212725</xdr:colOff>
      <xdr:row>55</xdr:row>
      <xdr:rowOff>34937</xdr:rowOff>
    </xdr:to>
    <xdr:sp macro="" textlink="">
      <xdr:nvSpPr>
        <xdr:cNvPr id="603" name="円/楕円 602"/>
        <xdr:cNvSpPr/>
      </xdr:nvSpPr>
      <xdr:spPr>
        <a:xfrm>
          <a:off x="14541500" y="9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51464</xdr:rowOff>
    </xdr:from>
    <xdr:ext cx="534377" cy="259045"/>
    <xdr:sp macro="" textlink="">
      <xdr:nvSpPr>
        <xdr:cNvPr id="604" name="テキスト ボックス 603"/>
        <xdr:cNvSpPr txBox="1"/>
      </xdr:nvSpPr>
      <xdr:spPr>
        <a:xfrm>
          <a:off x="14325111" y="91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76289</xdr:rowOff>
    </xdr:from>
    <xdr:to>
      <xdr:col>20</xdr:col>
      <xdr:colOff>9525</xdr:colOff>
      <xdr:row>55</xdr:row>
      <xdr:rowOff>6439</xdr:rowOff>
    </xdr:to>
    <xdr:sp macro="" textlink="">
      <xdr:nvSpPr>
        <xdr:cNvPr id="605" name="円/楕円 604"/>
        <xdr:cNvSpPr/>
      </xdr:nvSpPr>
      <xdr:spPr>
        <a:xfrm>
          <a:off x="13652500" y="93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22966</xdr:rowOff>
    </xdr:from>
    <xdr:ext cx="534377" cy="259045"/>
    <xdr:sp macro="" textlink="">
      <xdr:nvSpPr>
        <xdr:cNvPr id="606" name="テキスト ボックス 605"/>
        <xdr:cNvSpPr txBox="1"/>
      </xdr:nvSpPr>
      <xdr:spPr>
        <a:xfrm>
          <a:off x="13436111" y="91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40,331</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97663</xdr:rowOff>
    </xdr:from>
    <xdr:to>
      <xdr:col>18</xdr:col>
      <xdr:colOff>492125</xdr:colOff>
      <xdr:row>53</xdr:row>
      <xdr:rowOff>27813</xdr:rowOff>
    </xdr:to>
    <xdr:sp macro="" textlink="">
      <xdr:nvSpPr>
        <xdr:cNvPr id="607" name="円/楕円 606"/>
        <xdr:cNvSpPr/>
      </xdr:nvSpPr>
      <xdr:spPr>
        <a:xfrm>
          <a:off x="12763500" y="901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44340</xdr:rowOff>
    </xdr:from>
    <xdr:ext cx="534377" cy="259045"/>
    <xdr:sp macro="" textlink="">
      <xdr:nvSpPr>
        <xdr:cNvPr id="608" name="テキスト ボックス 607"/>
        <xdr:cNvSpPr txBox="1"/>
      </xdr:nvSpPr>
      <xdr:spPr>
        <a:xfrm>
          <a:off x="12547111" y="878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111125</xdr:rowOff>
    </xdr:from>
    <xdr:to>
      <xdr:col>23</xdr:col>
      <xdr:colOff>516889</xdr:colOff>
      <xdr:row>78</xdr:row>
      <xdr:rowOff>139700</xdr:rowOff>
    </xdr:to>
    <xdr:cxnSp macro="">
      <xdr:nvCxnSpPr>
        <xdr:cNvPr id="630" name="直線コネクタ 629"/>
        <xdr:cNvCxnSpPr/>
      </xdr:nvCxnSpPr>
      <xdr:spPr>
        <a:xfrm flipV="1">
          <a:off x="16317595" y="13312775"/>
          <a:ext cx="1269"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170324</xdr:rowOff>
    </xdr:from>
    <xdr:ext cx="249299" cy="259045"/>
    <xdr:sp macro="" textlink="">
      <xdr:nvSpPr>
        <xdr:cNvPr id="631" name="災害復旧費最小値テキスト"/>
        <xdr:cNvSpPr txBox="1"/>
      </xdr:nvSpPr>
      <xdr:spPr>
        <a:xfrm>
          <a:off x="16370300" y="135434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57802</xdr:rowOff>
    </xdr:from>
    <xdr:ext cx="378565" cy="259045"/>
    <xdr:sp macro="" textlink="">
      <xdr:nvSpPr>
        <xdr:cNvPr id="633" name="災害復旧費最大値テキスト"/>
        <xdr:cNvSpPr txBox="1"/>
      </xdr:nvSpPr>
      <xdr:spPr>
        <a:xfrm>
          <a:off x="16370300" y="1308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77</xdr:row>
      <xdr:rowOff>111125</xdr:rowOff>
    </xdr:from>
    <xdr:to>
      <xdr:col>23</xdr:col>
      <xdr:colOff>606425</xdr:colOff>
      <xdr:row>77</xdr:row>
      <xdr:rowOff>111125</xdr:rowOff>
    </xdr:to>
    <xdr:cxnSp macro="">
      <xdr:nvCxnSpPr>
        <xdr:cNvPr id="634" name="直線コネクタ 633"/>
        <xdr:cNvCxnSpPr/>
      </xdr:nvCxnSpPr>
      <xdr:spPr>
        <a:xfrm>
          <a:off x="16230600" y="133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153415</xdr:rowOff>
    </xdr:from>
    <xdr:to>
      <xdr:col>23</xdr:col>
      <xdr:colOff>517525</xdr:colOff>
      <xdr:row>78</xdr:row>
      <xdr:rowOff>39115</xdr:rowOff>
    </xdr:to>
    <xdr:cxnSp macro="">
      <xdr:nvCxnSpPr>
        <xdr:cNvPr id="635" name="直線コネクタ 634"/>
        <xdr:cNvCxnSpPr/>
      </xdr:nvCxnSpPr>
      <xdr:spPr>
        <a:xfrm>
          <a:off x="15481300" y="1335506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43324</xdr:rowOff>
    </xdr:from>
    <xdr:ext cx="378565" cy="259045"/>
    <xdr:sp macro="" textlink="">
      <xdr:nvSpPr>
        <xdr:cNvPr id="636" name="災害復旧費平均値テキスト"/>
        <xdr:cNvSpPr txBox="1"/>
      </xdr:nvSpPr>
      <xdr:spPr>
        <a:xfrm>
          <a:off x="16370300" y="134164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64897</xdr:rowOff>
    </xdr:from>
    <xdr:to>
      <xdr:col>23</xdr:col>
      <xdr:colOff>568325</xdr:colOff>
      <xdr:row>78</xdr:row>
      <xdr:rowOff>166497</xdr:rowOff>
    </xdr:to>
    <xdr:sp macro="" textlink="">
      <xdr:nvSpPr>
        <xdr:cNvPr id="637" name="フローチャート : 判断 636"/>
        <xdr:cNvSpPr/>
      </xdr:nvSpPr>
      <xdr:spPr>
        <a:xfrm>
          <a:off x="162687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138557</xdr:rowOff>
    </xdr:from>
    <xdr:to>
      <xdr:col>22</xdr:col>
      <xdr:colOff>365125</xdr:colOff>
      <xdr:row>77</xdr:row>
      <xdr:rowOff>153415</xdr:rowOff>
    </xdr:to>
    <xdr:cxnSp macro="">
      <xdr:nvCxnSpPr>
        <xdr:cNvPr id="638" name="直線コネクタ 637"/>
        <xdr:cNvCxnSpPr/>
      </xdr:nvCxnSpPr>
      <xdr:spPr>
        <a:xfrm>
          <a:off x="14592300" y="13340207"/>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19177</xdr:rowOff>
    </xdr:from>
    <xdr:to>
      <xdr:col>22</xdr:col>
      <xdr:colOff>415925</xdr:colOff>
      <xdr:row>78</xdr:row>
      <xdr:rowOff>120777</xdr:rowOff>
    </xdr:to>
    <xdr:sp macro="" textlink="">
      <xdr:nvSpPr>
        <xdr:cNvPr id="639" name="フローチャート : 判断 638"/>
        <xdr:cNvSpPr/>
      </xdr:nvSpPr>
      <xdr:spPr>
        <a:xfrm>
          <a:off x="15430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111904</xdr:rowOff>
    </xdr:from>
    <xdr:ext cx="378565" cy="259045"/>
    <xdr:sp macro="" textlink="">
      <xdr:nvSpPr>
        <xdr:cNvPr id="640" name="テキスト ボックス 639"/>
        <xdr:cNvSpPr txBox="1"/>
      </xdr:nvSpPr>
      <xdr:spPr>
        <a:xfrm>
          <a:off x="15292017" y="1348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84837</xdr:rowOff>
    </xdr:from>
    <xdr:to>
      <xdr:col>21</xdr:col>
      <xdr:colOff>161925</xdr:colOff>
      <xdr:row>77</xdr:row>
      <xdr:rowOff>138557</xdr:rowOff>
    </xdr:to>
    <xdr:cxnSp macro="">
      <xdr:nvCxnSpPr>
        <xdr:cNvPr id="641" name="直線コネクタ 640"/>
        <xdr:cNvCxnSpPr/>
      </xdr:nvCxnSpPr>
      <xdr:spPr>
        <a:xfrm>
          <a:off x="13703300" y="13286487"/>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14833</xdr:rowOff>
    </xdr:from>
    <xdr:to>
      <xdr:col>21</xdr:col>
      <xdr:colOff>212725</xdr:colOff>
      <xdr:row>78</xdr:row>
      <xdr:rowOff>116433</xdr:rowOff>
    </xdr:to>
    <xdr:sp macro="" textlink="">
      <xdr:nvSpPr>
        <xdr:cNvPr id="642" name="フローチャート : 判断 641"/>
        <xdr:cNvSpPr/>
      </xdr:nvSpPr>
      <xdr:spPr>
        <a:xfrm>
          <a:off x="14541500" y="1338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107560</xdr:rowOff>
    </xdr:from>
    <xdr:ext cx="378565" cy="259045"/>
    <xdr:sp macro="" textlink="">
      <xdr:nvSpPr>
        <xdr:cNvPr id="643" name="テキスト ボックス 642"/>
        <xdr:cNvSpPr txBox="1"/>
      </xdr:nvSpPr>
      <xdr:spPr>
        <a:xfrm>
          <a:off x="14403017" y="1348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10770</xdr:rowOff>
    </xdr:from>
    <xdr:to>
      <xdr:col>19</xdr:col>
      <xdr:colOff>644525</xdr:colOff>
      <xdr:row>77</xdr:row>
      <xdr:rowOff>84837</xdr:rowOff>
    </xdr:to>
    <xdr:cxnSp macro="">
      <xdr:nvCxnSpPr>
        <xdr:cNvPr id="644" name="直線コネクタ 643"/>
        <xdr:cNvCxnSpPr/>
      </xdr:nvCxnSpPr>
      <xdr:spPr>
        <a:xfrm>
          <a:off x="12814300" y="12355170"/>
          <a:ext cx="889000" cy="9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161137</xdr:rowOff>
    </xdr:from>
    <xdr:to>
      <xdr:col>20</xdr:col>
      <xdr:colOff>9525</xdr:colOff>
      <xdr:row>78</xdr:row>
      <xdr:rowOff>91287</xdr:rowOff>
    </xdr:to>
    <xdr:sp macro="" textlink="">
      <xdr:nvSpPr>
        <xdr:cNvPr id="645" name="フローチャート : 判断 644"/>
        <xdr:cNvSpPr/>
      </xdr:nvSpPr>
      <xdr:spPr>
        <a:xfrm>
          <a:off x="13652500" y="133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82414</xdr:rowOff>
    </xdr:from>
    <xdr:ext cx="378565" cy="259045"/>
    <xdr:sp macro="" textlink="">
      <xdr:nvSpPr>
        <xdr:cNvPr id="646" name="テキスト ボックス 645"/>
        <xdr:cNvSpPr txBox="1"/>
      </xdr:nvSpPr>
      <xdr:spPr>
        <a:xfrm>
          <a:off x="13514017" y="13455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37464</xdr:rowOff>
    </xdr:from>
    <xdr:to>
      <xdr:col>18</xdr:col>
      <xdr:colOff>492125</xdr:colOff>
      <xdr:row>77</xdr:row>
      <xdr:rowOff>139064</xdr:rowOff>
    </xdr:to>
    <xdr:sp macro="" textlink="">
      <xdr:nvSpPr>
        <xdr:cNvPr id="647" name="フローチャート : 判断 646"/>
        <xdr:cNvSpPr/>
      </xdr:nvSpPr>
      <xdr:spPr>
        <a:xfrm>
          <a:off x="12763500" y="132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130191</xdr:rowOff>
    </xdr:from>
    <xdr:ext cx="378565" cy="259045"/>
    <xdr:sp macro="" textlink="">
      <xdr:nvSpPr>
        <xdr:cNvPr id="648" name="テキスト ボックス 647"/>
        <xdr:cNvSpPr txBox="1"/>
      </xdr:nvSpPr>
      <xdr:spPr>
        <a:xfrm>
          <a:off x="12625017" y="13331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159765</xdr:rowOff>
    </xdr:from>
    <xdr:to>
      <xdr:col>23</xdr:col>
      <xdr:colOff>568325</xdr:colOff>
      <xdr:row>78</xdr:row>
      <xdr:rowOff>89915</xdr:rowOff>
    </xdr:to>
    <xdr:sp macro="" textlink="">
      <xdr:nvSpPr>
        <xdr:cNvPr id="654" name="円/楕円 653"/>
        <xdr:cNvSpPr/>
      </xdr:nvSpPr>
      <xdr:spPr>
        <a:xfrm>
          <a:off x="16268700" y="133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13351</xdr:rowOff>
    </xdr:from>
    <xdr:ext cx="378565" cy="259045"/>
    <xdr:sp macro="" textlink="">
      <xdr:nvSpPr>
        <xdr:cNvPr id="655" name="災害復旧費該当値テキスト"/>
        <xdr:cNvSpPr txBox="1"/>
      </xdr:nvSpPr>
      <xdr:spPr>
        <a:xfrm>
          <a:off x="16370300" y="1321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102615</xdr:rowOff>
    </xdr:from>
    <xdr:to>
      <xdr:col>22</xdr:col>
      <xdr:colOff>415925</xdr:colOff>
      <xdr:row>78</xdr:row>
      <xdr:rowOff>32765</xdr:rowOff>
    </xdr:to>
    <xdr:sp macro="" textlink="">
      <xdr:nvSpPr>
        <xdr:cNvPr id="656" name="円/楕円 655"/>
        <xdr:cNvSpPr/>
      </xdr:nvSpPr>
      <xdr:spPr>
        <a:xfrm>
          <a:off x="15430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49292</xdr:rowOff>
    </xdr:from>
    <xdr:ext cx="378565" cy="259045"/>
    <xdr:sp macro="" textlink="">
      <xdr:nvSpPr>
        <xdr:cNvPr id="657" name="テキスト ボックス 656"/>
        <xdr:cNvSpPr txBox="1"/>
      </xdr:nvSpPr>
      <xdr:spPr>
        <a:xfrm>
          <a:off x="15292017" y="13079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87757</xdr:rowOff>
    </xdr:from>
    <xdr:to>
      <xdr:col>21</xdr:col>
      <xdr:colOff>212725</xdr:colOff>
      <xdr:row>78</xdr:row>
      <xdr:rowOff>17907</xdr:rowOff>
    </xdr:to>
    <xdr:sp macro="" textlink="">
      <xdr:nvSpPr>
        <xdr:cNvPr id="658" name="円/楕円 657"/>
        <xdr:cNvSpPr/>
      </xdr:nvSpPr>
      <xdr:spPr>
        <a:xfrm>
          <a:off x="14541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34434</xdr:rowOff>
    </xdr:from>
    <xdr:ext cx="378565" cy="259045"/>
    <xdr:sp macro="" textlink="">
      <xdr:nvSpPr>
        <xdr:cNvPr id="659" name="テキスト ボックス 658"/>
        <xdr:cNvSpPr txBox="1"/>
      </xdr:nvSpPr>
      <xdr:spPr>
        <a:xfrm>
          <a:off x="14403017" y="1306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34037</xdr:rowOff>
    </xdr:from>
    <xdr:to>
      <xdr:col>20</xdr:col>
      <xdr:colOff>9525</xdr:colOff>
      <xdr:row>77</xdr:row>
      <xdr:rowOff>135637</xdr:rowOff>
    </xdr:to>
    <xdr:sp macro="" textlink="">
      <xdr:nvSpPr>
        <xdr:cNvPr id="660" name="円/楕円 659"/>
        <xdr:cNvSpPr/>
      </xdr:nvSpPr>
      <xdr:spPr>
        <a:xfrm>
          <a:off x="13652500" y="1323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75</xdr:row>
      <xdr:rowOff>152164</xdr:rowOff>
    </xdr:from>
    <xdr:ext cx="378565" cy="259045"/>
    <xdr:sp macro="" textlink="">
      <xdr:nvSpPr>
        <xdr:cNvPr id="661" name="テキスト ボックス 660"/>
        <xdr:cNvSpPr txBox="1"/>
      </xdr:nvSpPr>
      <xdr:spPr>
        <a:xfrm>
          <a:off x="13514017" y="1301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131420</xdr:rowOff>
    </xdr:from>
    <xdr:to>
      <xdr:col>18</xdr:col>
      <xdr:colOff>492125</xdr:colOff>
      <xdr:row>72</xdr:row>
      <xdr:rowOff>61570</xdr:rowOff>
    </xdr:to>
    <xdr:sp macro="" textlink="">
      <xdr:nvSpPr>
        <xdr:cNvPr id="662" name="円/楕円 661"/>
        <xdr:cNvSpPr/>
      </xdr:nvSpPr>
      <xdr:spPr>
        <a:xfrm>
          <a:off x="12763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70</xdr:row>
      <xdr:rowOff>78097</xdr:rowOff>
    </xdr:from>
    <xdr:ext cx="469744" cy="259045"/>
    <xdr:sp macro="" textlink="">
      <xdr:nvSpPr>
        <xdr:cNvPr id="663" name="テキスト ボックス 662"/>
        <xdr:cNvSpPr txBox="1"/>
      </xdr:nvSpPr>
      <xdr:spPr>
        <a:xfrm>
          <a:off x="12579427" y="1207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87" name="直線コネクタ 686"/>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88"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89" name="直線コネクタ 688"/>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0"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1" name="直線コネクタ 690"/>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20143</xdr:rowOff>
    </xdr:from>
    <xdr:to>
      <xdr:col>23</xdr:col>
      <xdr:colOff>517525</xdr:colOff>
      <xdr:row>93</xdr:row>
      <xdr:rowOff>70358</xdr:rowOff>
    </xdr:to>
    <xdr:cxnSp macro="">
      <xdr:nvCxnSpPr>
        <xdr:cNvPr id="692" name="直線コネクタ 691"/>
        <xdr:cNvCxnSpPr/>
      </xdr:nvCxnSpPr>
      <xdr:spPr>
        <a:xfrm>
          <a:off x="15481300" y="15964993"/>
          <a:ext cx="8382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50582</xdr:rowOff>
    </xdr:from>
    <xdr:ext cx="534377" cy="259045"/>
    <xdr:sp macro="" textlink="">
      <xdr:nvSpPr>
        <xdr:cNvPr id="693" name="公債費平均値テキスト"/>
        <xdr:cNvSpPr txBox="1"/>
      </xdr:nvSpPr>
      <xdr:spPr>
        <a:xfrm>
          <a:off x="16370300" y="16338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694" name="フローチャート : 判断 693"/>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51936</xdr:rowOff>
    </xdr:from>
    <xdr:to>
      <xdr:col>22</xdr:col>
      <xdr:colOff>365125</xdr:colOff>
      <xdr:row>93</xdr:row>
      <xdr:rowOff>20143</xdr:rowOff>
    </xdr:to>
    <xdr:cxnSp macro="">
      <xdr:nvCxnSpPr>
        <xdr:cNvPr id="695" name="直線コネクタ 694"/>
        <xdr:cNvCxnSpPr/>
      </xdr:nvCxnSpPr>
      <xdr:spPr>
        <a:xfrm>
          <a:off x="14592300" y="15825336"/>
          <a:ext cx="889000" cy="1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696" name="フローチャート : 判断 695"/>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133259</xdr:rowOff>
    </xdr:from>
    <xdr:ext cx="534377" cy="259045"/>
    <xdr:sp macro="" textlink="">
      <xdr:nvSpPr>
        <xdr:cNvPr id="697" name="テキスト ボックス 696"/>
        <xdr:cNvSpPr txBox="1"/>
      </xdr:nvSpPr>
      <xdr:spPr>
        <a:xfrm>
          <a:off x="15214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51936</xdr:rowOff>
    </xdr:from>
    <xdr:to>
      <xdr:col>21</xdr:col>
      <xdr:colOff>161925</xdr:colOff>
      <xdr:row>92</xdr:row>
      <xdr:rowOff>87161</xdr:rowOff>
    </xdr:to>
    <xdr:cxnSp macro="">
      <xdr:nvCxnSpPr>
        <xdr:cNvPr id="698" name="直線コネクタ 697"/>
        <xdr:cNvCxnSpPr/>
      </xdr:nvCxnSpPr>
      <xdr:spPr>
        <a:xfrm flipV="1">
          <a:off x="13703300" y="15825336"/>
          <a:ext cx="8890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699" name="フローチャート : 判断 698"/>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98511</xdr:rowOff>
    </xdr:from>
    <xdr:ext cx="534377" cy="259045"/>
    <xdr:sp macro="" textlink="">
      <xdr:nvSpPr>
        <xdr:cNvPr id="700" name="テキスト ボックス 699"/>
        <xdr:cNvSpPr txBox="1"/>
      </xdr:nvSpPr>
      <xdr:spPr>
        <a:xfrm>
          <a:off x="14325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30753</xdr:rowOff>
    </xdr:from>
    <xdr:to>
      <xdr:col>19</xdr:col>
      <xdr:colOff>644525</xdr:colOff>
      <xdr:row>92</xdr:row>
      <xdr:rowOff>87161</xdr:rowOff>
    </xdr:to>
    <xdr:cxnSp macro="">
      <xdr:nvCxnSpPr>
        <xdr:cNvPr id="701" name="直線コネクタ 700"/>
        <xdr:cNvCxnSpPr/>
      </xdr:nvCxnSpPr>
      <xdr:spPr>
        <a:xfrm>
          <a:off x="12814300" y="15804153"/>
          <a:ext cx="889000" cy="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2" name="フローチャート : 判断 701"/>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100035</xdr:rowOff>
    </xdr:from>
    <xdr:ext cx="534377" cy="259045"/>
    <xdr:sp macro="" textlink="">
      <xdr:nvSpPr>
        <xdr:cNvPr id="703" name="テキスト ボックス 702"/>
        <xdr:cNvSpPr txBox="1"/>
      </xdr:nvSpPr>
      <xdr:spPr>
        <a:xfrm>
          <a:off x="13436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04" name="フローチャート : 判断 703"/>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104608</xdr:rowOff>
    </xdr:from>
    <xdr:ext cx="534377" cy="259045"/>
    <xdr:sp macro="" textlink="">
      <xdr:nvSpPr>
        <xdr:cNvPr id="705" name="テキスト ボックス 704"/>
        <xdr:cNvSpPr txBox="1"/>
      </xdr:nvSpPr>
      <xdr:spPr>
        <a:xfrm>
          <a:off x="12547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19558</xdr:rowOff>
    </xdr:from>
    <xdr:to>
      <xdr:col>23</xdr:col>
      <xdr:colOff>568325</xdr:colOff>
      <xdr:row>93</xdr:row>
      <xdr:rowOff>121158</xdr:rowOff>
    </xdr:to>
    <xdr:sp macro="" textlink="">
      <xdr:nvSpPr>
        <xdr:cNvPr id="711" name="円/楕円 710"/>
        <xdr:cNvSpPr/>
      </xdr:nvSpPr>
      <xdr:spPr>
        <a:xfrm>
          <a:off x="16268700" y="159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42435</xdr:rowOff>
    </xdr:from>
    <xdr:ext cx="534377" cy="259045"/>
    <xdr:sp macro="" textlink="">
      <xdr:nvSpPr>
        <xdr:cNvPr id="712" name="公債費該当値テキスト"/>
        <xdr:cNvSpPr txBox="1"/>
      </xdr:nvSpPr>
      <xdr:spPr>
        <a:xfrm>
          <a:off x="16370300" y="1581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140793</xdr:rowOff>
    </xdr:from>
    <xdr:to>
      <xdr:col>22</xdr:col>
      <xdr:colOff>415925</xdr:colOff>
      <xdr:row>93</xdr:row>
      <xdr:rowOff>70943</xdr:rowOff>
    </xdr:to>
    <xdr:sp macro="" textlink="">
      <xdr:nvSpPr>
        <xdr:cNvPr id="713" name="円/楕円 712"/>
        <xdr:cNvSpPr/>
      </xdr:nvSpPr>
      <xdr:spPr>
        <a:xfrm>
          <a:off x="15430500" y="159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87470</xdr:rowOff>
    </xdr:from>
    <xdr:ext cx="534377" cy="259045"/>
    <xdr:sp macro="" textlink="">
      <xdr:nvSpPr>
        <xdr:cNvPr id="714" name="テキスト ボックス 713"/>
        <xdr:cNvSpPr txBox="1"/>
      </xdr:nvSpPr>
      <xdr:spPr>
        <a:xfrm>
          <a:off x="15214111" y="15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1136</xdr:rowOff>
    </xdr:from>
    <xdr:to>
      <xdr:col>21</xdr:col>
      <xdr:colOff>212725</xdr:colOff>
      <xdr:row>92</xdr:row>
      <xdr:rowOff>102736</xdr:rowOff>
    </xdr:to>
    <xdr:sp macro="" textlink="">
      <xdr:nvSpPr>
        <xdr:cNvPr id="715" name="円/楕円 714"/>
        <xdr:cNvSpPr/>
      </xdr:nvSpPr>
      <xdr:spPr>
        <a:xfrm>
          <a:off x="14541500" y="157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119263</xdr:rowOff>
    </xdr:from>
    <xdr:ext cx="534377" cy="259045"/>
    <xdr:sp macro="" textlink="">
      <xdr:nvSpPr>
        <xdr:cNvPr id="716" name="テキスト ボックス 715"/>
        <xdr:cNvSpPr txBox="1"/>
      </xdr:nvSpPr>
      <xdr:spPr>
        <a:xfrm>
          <a:off x="14325111" y="155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62,607</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36361</xdr:rowOff>
    </xdr:from>
    <xdr:to>
      <xdr:col>20</xdr:col>
      <xdr:colOff>9525</xdr:colOff>
      <xdr:row>92</xdr:row>
      <xdr:rowOff>137961</xdr:rowOff>
    </xdr:to>
    <xdr:sp macro="" textlink="">
      <xdr:nvSpPr>
        <xdr:cNvPr id="717" name="円/楕円 716"/>
        <xdr:cNvSpPr/>
      </xdr:nvSpPr>
      <xdr:spPr>
        <a:xfrm>
          <a:off x="13652500" y="158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154488</xdr:rowOff>
    </xdr:from>
    <xdr:ext cx="534377" cy="259045"/>
    <xdr:sp macro="" textlink="">
      <xdr:nvSpPr>
        <xdr:cNvPr id="718" name="テキスト ボックス 717"/>
        <xdr:cNvSpPr txBox="1"/>
      </xdr:nvSpPr>
      <xdr:spPr>
        <a:xfrm>
          <a:off x="13436111" y="155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151403</xdr:rowOff>
    </xdr:from>
    <xdr:to>
      <xdr:col>18</xdr:col>
      <xdr:colOff>492125</xdr:colOff>
      <xdr:row>92</xdr:row>
      <xdr:rowOff>81553</xdr:rowOff>
    </xdr:to>
    <xdr:sp macro="" textlink="">
      <xdr:nvSpPr>
        <xdr:cNvPr id="719" name="円/楕円 718"/>
        <xdr:cNvSpPr/>
      </xdr:nvSpPr>
      <xdr:spPr>
        <a:xfrm>
          <a:off x="12763500" y="157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98080</xdr:rowOff>
    </xdr:from>
    <xdr:ext cx="534377" cy="259045"/>
    <xdr:sp macro="" textlink="">
      <xdr:nvSpPr>
        <xdr:cNvPr id="720" name="テキスト ボックス 719"/>
        <xdr:cNvSpPr txBox="1"/>
      </xdr:nvSpPr>
      <xdr:spPr>
        <a:xfrm>
          <a:off x="12547111" y="155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2" name="直線コネクタ 741"/>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45"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46" name="直線コネクタ 745"/>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48"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49" name="フローチャート : 判断 748"/>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1" name="フローチャート : 判断 750"/>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2" name="テキスト ボックス 751"/>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54" name="フローチャート : 判断 753"/>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55" name="テキスト ボックス 754"/>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57" name="フローチャート : 判断 756"/>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58" name="テキスト ボックス 757"/>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59" name="フローチャート : 判断 758"/>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0" name="テキスト ボックス 759"/>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6" name="円/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8" name="円/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9" name="テキスト ボックス 76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0" name="円/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1" name="テキスト ボックス 77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2" name="円/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3" name="テキスト ボックス 77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4" name="円/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5" name="テキスト ボックス 77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a:solidFill>
                <a:sysClr val="windowText" lastClr="000000"/>
              </a:solidFill>
              <a:effectLst/>
              <a:latin typeface="+mn-lt"/>
              <a:ea typeface="+mn-ea"/>
              <a:cs typeface="+mn-cs"/>
            </a:rPr>
            <a:t>議会費は、</a:t>
          </a:r>
          <a:r>
            <a:rPr kumimoji="1" lang="ja-JP" altLang="ja-JP" sz="1300">
              <a:solidFill>
                <a:sysClr val="windowText" lastClr="000000"/>
              </a:solidFill>
              <a:effectLst/>
              <a:latin typeface="+mn-lt"/>
              <a:ea typeface="+mn-ea"/>
              <a:cs typeface="+mn-cs"/>
            </a:rPr>
            <a:t>住民一人当たり</a:t>
          </a:r>
          <a:r>
            <a:rPr kumimoji="1" lang="en-US" altLang="ja-JP" sz="1300">
              <a:solidFill>
                <a:sysClr val="windowText" lastClr="000000"/>
              </a:solidFill>
              <a:effectLst/>
              <a:latin typeface="+mn-lt"/>
              <a:ea typeface="+mn-ea"/>
              <a:cs typeface="+mn-cs"/>
            </a:rPr>
            <a:t>2,397</a:t>
          </a:r>
          <a:r>
            <a:rPr kumimoji="1" lang="ja-JP" altLang="ja-JP" sz="1300">
              <a:solidFill>
                <a:sysClr val="windowText" lastClr="000000"/>
              </a:solidFill>
              <a:effectLst/>
              <a:latin typeface="+mn-lt"/>
              <a:ea typeface="+mn-ea"/>
              <a:cs typeface="+mn-cs"/>
            </a:rPr>
            <a:t>円となっており、類似団体平均に比べ</a:t>
          </a:r>
          <a:r>
            <a:rPr kumimoji="1" lang="ja-JP" altLang="en-US" sz="1300">
              <a:solidFill>
                <a:sysClr val="windowText" lastClr="000000"/>
              </a:solidFill>
              <a:effectLst/>
              <a:latin typeface="+mn-lt"/>
              <a:ea typeface="+mn-ea"/>
              <a:cs typeface="+mn-cs"/>
            </a:rPr>
            <a:t>高い状況ではありますが、議会費総額では前年対比</a:t>
          </a:r>
          <a:r>
            <a:rPr kumimoji="1" lang="en-US" altLang="ja-JP" sz="1300">
              <a:solidFill>
                <a:sysClr val="windowText" lastClr="000000"/>
              </a:solidFill>
              <a:effectLst/>
              <a:latin typeface="+mn-lt"/>
              <a:ea typeface="+mn-ea"/>
              <a:cs typeface="+mn-cs"/>
            </a:rPr>
            <a:t>7.7%</a:t>
          </a:r>
          <a:r>
            <a:rPr kumimoji="1" lang="ja-JP" altLang="en-US" sz="1300">
              <a:solidFill>
                <a:sysClr val="windowText" lastClr="000000"/>
              </a:solidFill>
              <a:effectLst/>
              <a:latin typeface="+mn-lt"/>
              <a:ea typeface="+mn-ea"/>
              <a:cs typeface="+mn-cs"/>
            </a:rPr>
            <a:t>減と年々縮減しています。</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民生費は、歳出総額の</a:t>
          </a:r>
          <a:r>
            <a:rPr kumimoji="1" lang="en-US" altLang="ja-JP" sz="1300">
              <a:solidFill>
                <a:sysClr val="windowText" lastClr="000000"/>
              </a:solidFill>
              <a:effectLst/>
              <a:latin typeface="+mn-lt"/>
              <a:ea typeface="+mn-ea"/>
              <a:cs typeface="+mn-cs"/>
            </a:rPr>
            <a:t>33.8%</a:t>
          </a:r>
          <a:r>
            <a:rPr kumimoji="1" lang="ja-JP" altLang="en-US" sz="1300">
              <a:solidFill>
                <a:sysClr val="windowText" lastClr="000000"/>
              </a:solidFill>
              <a:effectLst/>
              <a:latin typeface="+mn-lt"/>
              <a:ea typeface="+mn-ea"/>
              <a:cs typeface="+mn-cs"/>
            </a:rPr>
            <a:t>を占めており、</a:t>
          </a:r>
          <a:r>
            <a:rPr kumimoji="1" lang="ja-JP" altLang="ja-JP" sz="1300">
              <a:solidFill>
                <a:sysClr val="windowText" lastClr="000000"/>
              </a:solidFill>
              <a:effectLst/>
              <a:latin typeface="+mn-lt"/>
              <a:ea typeface="+mn-ea"/>
              <a:cs typeface="+mn-cs"/>
            </a:rPr>
            <a:t>住民一人当たり</a:t>
          </a:r>
          <a:r>
            <a:rPr kumimoji="1" lang="en-US" altLang="ja-JP" sz="1300">
              <a:solidFill>
                <a:sysClr val="windowText" lastClr="000000"/>
              </a:solidFill>
              <a:effectLst/>
              <a:latin typeface="+mn-lt"/>
              <a:ea typeface="+mn-ea"/>
              <a:cs typeface="+mn-cs"/>
            </a:rPr>
            <a:t>168,970</a:t>
          </a:r>
          <a:r>
            <a:rPr kumimoji="1" lang="ja-JP" altLang="ja-JP" sz="1300">
              <a:solidFill>
                <a:sysClr val="windowText" lastClr="000000"/>
              </a:solidFill>
              <a:effectLst/>
              <a:latin typeface="+mn-lt"/>
              <a:ea typeface="+mn-ea"/>
              <a:cs typeface="+mn-cs"/>
            </a:rPr>
            <a:t>円</a:t>
          </a:r>
          <a:r>
            <a:rPr kumimoji="1" lang="ja-JP" altLang="en-US" sz="1300">
              <a:solidFill>
                <a:sysClr val="windowText" lastClr="000000"/>
              </a:solidFill>
              <a:effectLst/>
              <a:latin typeface="+mn-lt"/>
              <a:ea typeface="+mn-ea"/>
              <a:cs typeface="+mn-cs"/>
            </a:rPr>
            <a:t>と</a:t>
          </a:r>
          <a:r>
            <a:rPr kumimoji="1" lang="ja-JP" altLang="ja-JP" sz="1300">
              <a:solidFill>
                <a:sysClr val="windowText" lastClr="000000"/>
              </a:solidFill>
              <a:effectLst/>
              <a:latin typeface="+mn-lt"/>
              <a:ea typeface="+mn-ea"/>
              <a:cs typeface="+mn-cs"/>
            </a:rPr>
            <a:t>類似団体平均に比べ高い状況</a:t>
          </a:r>
          <a:r>
            <a:rPr kumimoji="1" lang="ja-JP" altLang="en-US" sz="1300">
              <a:solidFill>
                <a:sysClr val="windowText" lastClr="000000"/>
              </a:solidFill>
              <a:effectLst/>
              <a:latin typeface="+mn-lt"/>
              <a:ea typeface="+mn-ea"/>
              <a:cs typeface="+mn-cs"/>
            </a:rPr>
            <a:t>となっています。これは、</a:t>
          </a:r>
          <a:r>
            <a:rPr kumimoji="1" lang="en-US" altLang="ja-JP" sz="1300">
              <a:solidFill>
                <a:sysClr val="windowText" lastClr="000000"/>
              </a:solidFill>
              <a:effectLst/>
              <a:latin typeface="+mn-lt"/>
              <a:ea typeface="+mn-ea"/>
              <a:cs typeface="+mn-cs"/>
            </a:rPr>
            <a:t>28</a:t>
          </a:r>
          <a:r>
            <a:rPr kumimoji="1" lang="ja-JP" altLang="en-US" sz="1300">
              <a:solidFill>
                <a:sysClr val="windowText" lastClr="000000"/>
              </a:solidFill>
              <a:effectLst/>
              <a:latin typeface="+mn-lt"/>
              <a:ea typeface="+mn-ea"/>
              <a:cs typeface="+mn-cs"/>
            </a:rPr>
            <a:t>年度においては年金生活者等支援臨時福祉給付金支給事業があったほか、保育園耐震改修事業や障害福祉サービス費の増が主な要因です。</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商工費は、住民一人当たり</a:t>
          </a:r>
          <a:r>
            <a:rPr kumimoji="1" lang="en-US" altLang="ja-JP" sz="1300">
              <a:solidFill>
                <a:sysClr val="windowText" lastClr="000000"/>
              </a:solidFill>
              <a:effectLst/>
              <a:latin typeface="+mn-lt"/>
              <a:ea typeface="+mn-ea"/>
              <a:cs typeface="+mn-cs"/>
            </a:rPr>
            <a:t>79,357</a:t>
          </a:r>
          <a:r>
            <a:rPr kumimoji="1" lang="ja-JP" altLang="ja-JP" sz="1300">
              <a:solidFill>
                <a:sysClr val="windowText" lastClr="000000"/>
              </a:solidFill>
              <a:effectLst/>
              <a:latin typeface="+mn-lt"/>
              <a:ea typeface="+mn-ea"/>
              <a:cs typeface="+mn-cs"/>
            </a:rPr>
            <a:t>円となっており、類似団体平均に比べ高止まりしています。</a:t>
          </a:r>
          <a:r>
            <a:rPr kumimoji="1" lang="en-US" altLang="ja-JP" sz="1300">
              <a:solidFill>
                <a:sysClr val="windowText" lastClr="000000"/>
              </a:solidFill>
              <a:effectLst/>
              <a:latin typeface="+mn-lt"/>
              <a:ea typeface="+mn-ea"/>
              <a:cs typeface="+mn-cs"/>
            </a:rPr>
            <a:t>23</a:t>
          </a:r>
          <a:r>
            <a:rPr kumimoji="1" lang="ja-JP" altLang="ja-JP" sz="1300">
              <a:solidFill>
                <a:sysClr val="windowText" lastClr="000000"/>
              </a:solidFill>
              <a:effectLst/>
              <a:latin typeface="+mn-lt"/>
              <a:ea typeface="+mn-ea"/>
              <a:cs typeface="+mn-cs"/>
            </a:rPr>
            <a:t>年度から実施している工業団地の整備事業により、普通建設事業費が増加していることや近年企業誘致が好調であることから企業立地促進補助金が増加していること、</a:t>
          </a:r>
          <a:r>
            <a:rPr kumimoji="1" lang="ja-JP" altLang="en-US" sz="1300">
              <a:solidFill>
                <a:sysClr val="windowText" lastClr="000000"/>
              </a:solidFill>
              <a:effectLst/>
              <a:latin typeface="+mn-lt"/>
              <a:ea typeface="+mn-ea"/>
              <a:cs typeface="+mn-cs"/>
            </a:rPr>
            <a:t>地域活性化のための地域総合整備資金貸付事業の活用があったこと、</a:t>
          </a:r>
          <a:r>
            <a:rPr kumimoji="1" lang="ja-JP" altLang="ja-JP" sz="1300">
              <a:solidFill>
                <a:sysClr val="windowText" lastClr="000000"/>
              </a:solidFill>
              <a:effectLst/>
              <a:latin typeface="+mn-lt"/>
              <a:ea typeface="+mn-ea"/>
              <a:cs typeface="+mn-cs"/>
            </a:rPr>
            <a:t>さらに中小企業の経営の安定化を目的とした制度融資資金が増加し続けて</a:t>
          </a:r>
          <a:r>
            <a:rPr kumimoji="1" lang="ja-JP" altLang="en-US" sz="1300">
              <a:solidFill>
                <a:sysClr val="windowText" lastClr="000000"/>
              </a:solidFill>
              <a:effectLst/>
              <a:latin typeface="+mn-lt"/>
              <a:ea typeface="+mn-ea"/>
              <a:cs typeface="+mn-cs"/>
            </a:rPr>
            <a:t>いる</a:t>
          </a:r>
          <a:r>
            <a:rPr kumimoji="1" lang="ja-JP" altLang="ja-JP" sz="1300">
              <a:solidFill>
                <a:sysClr val="windowText" lastClr="000000"/>
              </a:solidFill>
              <a:effectLst/>
              <a:latin typeface="+mn-lt"/>
              <a:ea typeface="+mn-ea"/>
              <a:cs typeface="+mn-cs"/>
            </a:rPr>
            <a:t>ことが主な要因です。</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農林水産</a:t>
          </a:r>
          <a:r>
            <a:rPr kumimoji="1" lang="ja-JP" altLang="en-US" sz="1300">
              <a:solidFill>
                <a:sysClr val="windowText" lastClr="000000"/>
              </a:solidFill>
              <a:effectLst/>
              <a:latin typeface="+mn-lt"/>
              <a:ea typeface="+mn-ea"/>
              <a:cs typeface="+mn-cs"/>
            </a:rPr>
            <a:t>業</a:t>
          </a:r>
          <a:r>
            <a:rPr kumimoji="1" lang="ja-JP" altLang="ja-JP" sz="1300">
              <a:solidFill>
                <a:sysClr val="windowText" lastClr="000000"/>
              </a:solidFill>
              <a:effectLst/>
              <a:latin typeface="+mn-lt"/>
              <a:ea typeface="+mn-ea"/>
              <a:cs typeface="+mn-cs"/>
            </a:rPr>
            <a:t>費についても、住民一人当たり</a:t>
          </a:r>
          <a:r>
            <a:rPr kumimoji="1" lang="en-US" altLang="ja-JP" sz="1300">
              <a:solidFill>
                <a:sysClr val="windowText" lastClr="000000"/>
              </a:solidFill>
              <a:effectLst/>
              <a:latin typeface="+mn-lt"/>
              <a:ea typeface="+mn-ea"/>
              <a:cs typeface="+mn-cs"/>
            </a:rPr>
            <a:t>19,196</a:t>
          </a:r>
          <a:r>
            <a:rPr kumimoji="1" lang="ja-JP" altLang="ja-JP" sz="1300">
              <a:solidFill>
                <a:sysClr val="windowText" lastClr="000000"/>
              </a:solidFill>
              <a:effectLst/>
              <a:latin typeface="+mn-lt"/>
              <a:ea typeface="+mn-ea"/>
              <a:cs typeface="+mn-cs"/>
            </a:rPr>
            <a:t>円となっており、類似団体と比較して一人当たりコストが高い状況となっています。</a:t>
          </a:r>
          <a:r>
            <a:rPr kumimoji="1" lang="ja-JP" altLang="en-US" sz="1300">
              <a:solidFill>
                <a:sysClr val="windowText" lastClr="000000"/>
              </a:solidFill>
              <a:effectLst/>
              <a:latin typeface="+mn-lt"/>
              <a:ea typeface="+mn-ea"/>
              <a:cs typeface="+mn-cs"/>
            </a:rPr>
            <a:t>販路拡大に繋がる施策及び新規就農支援事業等の推進が主な</a:t>
          </a:r>
          <a:r>
            <a:rPr kumimoji="1" lang="ja-JP" altLang="ja-JP" sz="1300">
              <a:solidFill>
                <a:sysClr val="windowText" lastClr="000000"/>
              </a:solidFill>
              <a:effectLst/>
              <a:latin typeface="+mn-lt"/>
              <a:ea typeface="+mn-ea"/>
              <a:cs typeface="+mn-cs"/>
            </a:rPr>
            <a:t>要因です。</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財政調整基金</a:t>
          </a:r>
          <a:r>
            <a:rPr lang="ja-JP" altLang="en-US" sz="1200" b="0" i="0" baseline="0">
              <a:solidFill>
                <a:sysClr val="windowText" lastClr="000000"/>
              </a:solidFill>
              <a:effectLst/>
              <a:latin typeface="+mn-lt"/>
              <a:ea typeface="+mn-ea"/>
              <a:cs typeface="+mn-cs"/>
            </a:rPr>
            <a:t>残高</a:t>
          </a:r>
          <a:r>
            <a:rPr lang="ja-JP" altLang="ja-JP" sz="1200" b="0" i="0" baseline="0">
              <a:solidFill>
                <a:sysClr val="windowText" lastClr="000000"/>
              </a:solidFill>
              <a:effectLst/>
              <a:latin typeface="+mn-lt"/>
              <a:ea typeface="+mn-ea"/>
              <a:cs typeface="+mn-cs"/>
            </a:rPr>
            <a:t>については、</a:t>
          </a:r>
          <a:r>
            <a:rPr lang="ja-JP" altLang="ja-JP" sz="1200">
              <a:solidFill>
                <a:sysClr val="windowText" lastClr="000000"/>
              </a:solidFill>
              <a:effectLst/>
              <a:latin typeface="+mn-lt"/>
              <a:ea typeface="+mn-ea"/>
              <a:cs typeface="+mn-cs"/>
            </a:rPr>
            <a:t>将来に備えて</a:t>
          </a:r>
          <a:r>
            <a:rPr lang="ja-JP" altLang="en-US" sz="1200">
              <a:solidFill>
                <a:sysClr val="windowText" lastClr="000000"/>
              </a:solidFill>
              <a:effectLst/>
              <a:latin typeface="+mn-lt"/>
              <a:ea typeface="+mn-ea"/>
              <a:cs typeface="+mn-cs"/>
            </a:rPr>
            <a:t>１．１</a:t>
          </a:r>
          <a:r>
            <a:rPr lang="ja-JP" altLang="ja-JP" sz="1200">
              <a:solidFill>
                <a:sysClr val="windowText" lastClr="000000"/>
              </a:solidFill>
              <a:effectLst/>
              <a:latin typeface="+mn-lt"/>
              <a:ea typeface="+mn-ea"/>
              <a:cs typeface="+mn-cs"/>
            </a:rPr>
            <a:t>億円積み立てたことにより標準財政規模比は６．</a:t>
          </a:r>
          <a:r>
            <a:rPr lang="ja-JP" altLang="en-US" sz="1200">
              <a:solidFill>
                <a:sysClr val="windowText" lastClr="000000"/>
              </a:solidFill>
              <a:effectLst/>
              <a:latin typeface="+mn-lt"/>
              <a:ea typeface="+mn-ea"/>
              <a:cs typeface="+mn-cs"/>
            </a:rPr>
            <a:t>７３</a:t>
          </a:r>
          <a:r>
            <a:rPr lang="ja-JP" altLang="ja-JP" sz="1200">
              <a:solidFill>
                <a:sysClr val="windowText" lastClr="000000"/>
              </a:solidFill>
              <a:effectLst/>
              <a:latin typeface="+mn-lt"/>
              <a:ea typeface="+mn-ea"/>
              <a:cs typeface="+mn-cs"/>
            </a:rPr>
            <a:t>％と</a:t>
          </a:r>
          <a:r>
            <a:rPr lang="ja-JP" altLang="en-US" sz="1200">
              <a:solidFill>
                <a:sysClr val="windowText" lastClr="000000"/>
              </a:solidFill>
              <a:effectLst/>
              <a:latin typeface="+mn-lt"/>
              <a:ea typeface="+mn-ea"/>
              <a:cs typeface="+mn-cs"/>
            </a:rPr>
            <a:t>増加して</a:t>
          </a:r>
          <a:r>
            <a:rPr lang="ja-JP" altLang="ja-JP" sz="1200">
              <a:solidFill>
                <a:sysClr val="windowText" lastClr="000000"/>
              </a:solidFill>
              <a:effectLst/>
              <a:latin typeface="+mn-lt"/>
              <a:ea typeface="+mn-ea"/>
              <a:cs typeface="+mn-cs"/>
            </a:rPr>
            <a:t>います。</a:t>
          </a:r>
          <a:r>
            <a:rPr lang="ja-JP" altLang="en-US" sz="1200">
              <a:solidFill>
                <a:sysClr val="windowText" lastClr="000000"/>
              </a:solidFill>
              <a:effectLst/>
              <a:latin typeface="+mn-lt"/>
              <a:ea typeface="+mn-ea"/>
              <a:cs typeface="+mn-cs"/>
            </a:rPr>
            <a:t>災害等の不測の事態への備えとして引き続き適正な残高の確保に努めます。</a:t>
          </a:r>
          <a:endParaRPr lang="ja-JP" altLang="ja-JP" sz="1200">
            <a:solidFill>
              <a:sysClr val="windowText" lastClr="000000"/>
            </a:solidFill>
            <a:effectLst/>
          </a:endParaRPr>
        </a:p>
        <a:p>
          <a:pPr rtl="0"/>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行財政改革を着実に進めていることから、実質収支</a:t>
          </a:r>
          <a:r>
            <a:rPr lang="ja-JP" altLang="en-US" sz="1200" b="0" i="0" baseline="0">
              <a:solidFill>
                <a:sysClr val="windowText" lastClr="000000"/>
              </a:solidFill>
              <a:effectLst/>
              <a:latin typeface="+mn-lt"/>
              <a:ea typeface="+mn-ea"/>
              <a:cs typeface="+mn-cs"/>
            </a:rPr>
            <a:t>は</a:t>
          </a:r>
          <a:r>
            <a:rPr lang="ja-JP" altLang="ja-JP" sz="1200" b="0" i="0" baseline="0">
              <a:solidFill>
                <a:sysClr val="windowText" lastClr="000000"/>
              </a:solidFill>
              <a:effectLst/>
              <a:latin typeface="+mn-lt"/>
              <a:ea typeface="+mn-ea"/>
              <a:cs typeface="+mn-cs"/>
            </a:rPr>
            <a:t>黒字で推移しています。</a:t>
          </a:r>
          <a:endParaRPr lang="en-US" altLang="ja-JP" sz="12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mn-lt"/>
              <a:ea typeface="+mn-ea"/>
              <a:cs typeface="+mn-cs"/>
            </a:rPr>
            <a:t>　実質単年度収支については、地方交付税の合併算定替えの縮減や地方消費税交付金の減により歳入が減少する一方、記録的な大雪などの災害対応や回復基調にある経済の下支えを行うための企業誘致の促進等を積極的に展開した結果、平成１９年度以来の赤字になっています。</a:t>
          </a:r>
          <a:endParaRPr lang="en-US" altLang="ja-JP" sz="12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今後とも歳入歳出のバランスを重視し、適正な財政運営を目指していきます</a:t>
          </a:r>
          <a:r>
            <a:rPr lang="ja-JP" altLang="ja-JP" sz="1200" b="0" i="0" baseline="0">
              <a:solidFill>
                <a:srgbClr val="FF0000"/>
              </a:solidFill>
              <a:effectLst/>
              <a:latin typeface="+mn-lt"/>
              <a:ea typeface="+mn-ea"/>
              <a:cs typeface="+mn-cs"/>
            </a:rPr>
            <a:t>。</a:t>
          </a:r>
          <a:endParaRPr lang="ja-JP" altLang="ja-JP" sz="12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200" b="0" i="0" baseline="0">
              <a:solidFill>
                <a:sysClr val="windowText" lastClr="000000"/>
              </a:solidFill>
              <a:effectLst/>
              <a:latin typeface="+mn-lt"/>
              <a:ea typeface="+mn-ea"/>
              <a:cs typeface="+mn-cs"/>
            </a:rPr>
            <a:t>　介護保険費</a:t>
          </a:r>
          <a:r>
            <a:rPr lang="ja-JP" altLang="ja-JP" sz="1200" b="0" i="0" baseline="0">
              <a:solidFill>
                <a:sysClr val="windowText" lastClr="000000"/>
              </a:solidFill>
              <a:effectLst/>
              <a:latin typeface="+mn-lt"/>
              <a:ea typeface="+mn-ea"/>
              <a:cs typeface="+mn-cs"/>
            </a:rPr>
            <a:t>特別会計については、</a:t>
          </a:r>
          <a:r>
            <a:rPr lang="ja-JP" altLang="en-US" sz="1200" b="0" i="0" baseline="0">
              <a:solidFill>
                <a:sysClr val="windowText" lastClr="000000"/>
              </a:solidFill>
              <a:effectLst/>
              <a:latin typeface="+mn-lt"/>
              <a:ea typeface="+mn-ea"/>
              <a:cs typeface="+mn-cs"/>
            </a:rPr>
            <a:t>３年ごとに介護保険サービス等の見込量等を算定し、介護保険料の見直しを行っています。介護報酬改定や一定以上収入のある場合の利用者負担の引き上げなどの制度改正の影響や要介護認定者の伸び率の鈍化により、介護給付費の伸びが想定よりも少なかったため、前年度より</a:t>
          </a:r>
          <a:r>
            <a:rPr lang="en-US" altLang="ja-JP" sz="1200" b="0" i="0" baseline="0">
              <a:solidFill>
                <a:sysClr val="windowText" lastClr="000000"/>
              </a:solidFill>
              <a:effectLst/>
              <a:latin typeface="+mn-lt"/>
              <a:ea typeface="+mn-ea"/>
              <a:cs typeface="+mn-cs"/>
            </a:rPr>
            <a:t>0.49</a:t>
          </a:r>
          <a:r>
            <a:rPr lang="ja-JP" altLang="en-US" sz="1200" b="0" i="0" baseline="0">
              <a:solidFill>
                <a:sysClr val="windowText" lastClr="000000"/>
              </a:solidFill>
              <a:effectLst/>
              <a:latin typeface="+mn-lt"/>
              <a:ea typeface="+mn-ea"/>
              <a:cs typeface="+mn-cs"/>
            </a:rPr>
            <a:t>ポイント比率が改善しています。</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上水道事業については、</a:t>
          </a:r>
          <a:r>
            <a:rPr lang="ja-JP" altLang="en-US" sz="1200" b="0" i="0" baseline="0">
              <a:solidFill>
                <a:sysClr val="windowText" lastClr="000000"/>
              </a:solidFill>
              <a:effectLst/>
              <a:latin typeface="+mn-lt"/>
              <a:ea typeface="+mn-ea"/>
              <a:cs typeface="+mn-cs"/>
            </a:rPr>
            <a:t>人口減少、節水器具の普及、企業再編などに伴う水需要の減少により、水道料金収入が減少する一方、施設・設備の老朽化に伴う更新・再構築、地震などの災害対策に要する費用の増大により、前年度に比べ</a:t>
          </a:r>
          <a:r>
            <a:rPr lang="en-US" altLang="ja-JP" sz="1200" b="0" i="0" baseline="0">
              <a:solidFill>
                <a:sysClr val="windowText" lastClr="000000"/>
              </a:solidFill>
              <a:effectLst/>
              <a:latin typeface="+mn-lt"/>
              <a:ea typeface="+mn-ea"/>
              <a:cs typeface="+mn-cs"/>
            </a:rPr>
            <a:t>0.24</a:t>
          </a:r>
          <a:r>
            <a:rPr lang="ja-JP" altLang="en-US" sz="1200" b="0" i="0" baseline="0">
              <a:solidFill>
                <a:sysClr val="windowText" lastClr="000000"/>
              </a:solidFill>
              <a:effectLst/>
              <a:latin typeface="+mn-lt"/>
              <a:ea typeface="+mn-ea"/>
              <a:cs typeface="+mn-cs"/>
            </a:rPr>
            <a:t>ポイント悪化しています。今後も引き続き経費節減を行うとともに、料金の適正化を図り、経営の健全化に努めていきます。</a:t>
          </a:r>
          <a:endParaRPr lang="en-US" altLang="ja-JP" sz="1200" b="0" i="0" baseline="0">
            <a:solidFill>
              <a:sysClr val="windowText" lastClr="000000"/>
            </a:solidFill>
            <a:effectLst/>
            <a:latin typeface="+mn-lt"/>
            <a:ea typeface="+mn-ea"/>
            <a:cs typeface="+mn-cs"/>
          </a:endParaRPr>
        </a:p>
        <a:p>
          <a:pPr rtl="0"/>
          <a:r>
            <a:rPr lang="ja-JP" altLang="ja-JP" sz="1200" b="0" i="0" baseline="0">
              <a:solidFill>
                <a:sysClr val="windowText" lastClr="000000"/>
              </a:solidFill>
              <a:effectLst/>
              <a:latin typeface="+mn-lt"/>
              <a:ea typeface="+mn-ea"/>
              <a:cs typeface="+mn-cs"/>
            </a:rPr>
            <a:t>　下水道事業については、</a:t>
          </a:r>
          <a:r>
            <a:rPr lang="ja-JP" altLang="en-US" sz="1200" b="0" i="0" baseline="0">
              <a:solidFill>
                <a:sysClr val="windowText" lastClr="000000"/>
              </a:solidFill>
              <a:effectLst/>
              <a:latin typeface="+mn-lt"/>
              <a:ea typeface="+mn-ea"/>
              <a:cs typeface="+mn-cs"/>
            </a:rPr>
            <a:t>将来にわたって安定した運営を維持していくため、</a:t>
          </a:r>
          <a:r>
            <a:rPr lang="ja-JP" altLang="ja-JP" sz="1200" b="0" i="0" baseline="0">
              <a:solidFill>
                <a:sysClr val="windowText" lastClr="000000"/>
              </a:solidFill>
              <a:effectLst/>
              <a:latin typeface="+mn-lt"/>
              <a:ea typeface="+mn-ea"/>
              <a:cs typeface="+mn-cs"/>
            </a:rPr>
            <a:t>平成２</a:t>
          </a:r>
          <a:r>
            <a:rPr lang="ja-JP" altLang="en-US" sz="1200" b="0" i="0" baseline="0">
              <a:solidFill>
                <a:sysClr val="windowText" lastClr="000000"/>
              </a:solidFill>
              <a:effectLst/>
              <a:latin typeface="+mn-lt"/>
              <a:ea typeface="+mn-ea"/>
              <a:cs typeface="+mn-cs"/>
            </a:rPr>
            <a:t>８</a:t>
          </a:r>
          <a:r>
            <a:rPr lang="ja-JP" altLang="ja-JP" sz="1200" b="0" i="0" baseline="0">
              <a:solidFill>
                <a:sysClr val="windowText" lastClr="000000"/>
              </a:solidFill>
              <a:effectLst/>
              <a:latin typeface="+mn-lt"/>
              <a:ea typeface="+mn-ea"/>
              <a:cs typeface="+mn-cs"/>
            </a:rPr>
            <a:t>年</a:t>
          </a:r>
          <a:r>
            <a:rPr lang="ja-JP" altLang="en-US" sz="1200" b="0" i="0" baseline="0">
              <a:solidFill>
                <a:sysClr val="windowText" lastClr="000000"/>
              </a:solidFill>
              <a:effectLst/>
              <a:latin typeface="+mn-lt"/>
              <a:ea typeface="+mn-ea"/>
              <a:cs typeface="+mn-cs"/>
            </a:rPr>
            <a:t>１０月に料金改定を実施しました</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平成２９年３月には、</a:t>
          </a:r>
          <a:r>
            <a:rPr lang="ja-JP" altLang="ja-JP" sz="1200" b="0" i="0" baseline="0">
              <a:solidFill>
                <a:sysClr val="windowText" lastClr="000000"/>
              </a:solidFill>
              <a:effectLst/>
              <a:latin typeface="+mn-lt"/>
              <a:ea typeface="+mn-ea"/>
              <a:cs typeface="+mn-cs"/>
            </a:rPr>
            <a:t>中長期的な視点</a:t>
          </a:r>
          <a:r>
            <a:rPr lang="ja-JP" altLang="en-US" sz="1200" b="0" i="0" baseline="0">
              <a:solidFill>
                <a:sysClr val="windowText" lastClr="000000"/>
              </a:solidFill>
              <a:effectLst/>
              <a:latin typeface="+mn-lt"/>
              <a:ea typeface="+mn-ea"/>
              <a:cs typeface="+mn-cs"/>
            </a:rPr>
            <a:t>に</a:t>
          </a:r>
          <a:r>
            <a:rPr lang="ja-JP" altLang="ja-JP" sz="1200" b="0" i="0" baseline="0">
              <a:solidFill>
                <a:sysClr val="windowText" lastClr="000000"/>
              </a:solidFill>
              <a:effectLst/>
              <a:latin typeface="+mn-lt"/>
              <a:ea typeface="+mn-ea"/>
              <a:cs typeface="+mn-cs"/>
            </a:rPr>
            <a:t>立った</a:t>
          </a:r>
          <a:r>
            <a:rPr lang="ja-JP" altLang="en-US" sz="1200" b="0" i="0" baseline="0">
              <a:solidFill>
                <a:sysClr val="windowText" lastClr="000000"/>
              </a:solidFill>
              <a:effectLst/>
              <a:latin typeface="+mn-lt"/>
              <a:ea typeface="+mn-ea"/>
              <a:cs typeface="+mn-cs"/>
            </a:rPr>
            <a:t>「下水道等事業</a:t>
          </a:r>
          <a:r>
            <a:rPr lang="ja-JP" altLang="ja-JP" sz="1200" b="0" i="0" baseline="0">
              <a:solidFill>
                <a:sysClr val="windowText" lastClr="000000"/>
              </a:solidFill>
              <a:effectLst/>
              <a:latin typeface="+mn-lt"/>
              <a:ea typeface="+mn-ea"/>
              <a:cs typeface="+mn-cs"/>
            </a:rPr>
            <a:t>経営戦略</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を策定し、</a:t>
          </a:r>
          <a:r>
            <a:rPr lang="ja-JP" altLang="en-US" sz="1200" b="0" i="0" baseline="0">
              <a:solidFill>
                <a:sysClr val="windowText" lastClr="000000"/>
              </a:solidFill>
              <a:effectLst/>
              <a:latin typeface="+mn-lt"/>
              <a:ea typeface="+mn-ea"/>
              <a:cs typeface="+mn-cs"/>
            </a:rPr>
            <a:t>人口減少や施設の老朽化に伴う大規模な更新時期の到来を見据えながら、今後も</a:t>
          </a:r>
          <a:r>
            <a:rPr lang="ja-JP" altLang="ja-JP" sz="1200" b="0" i="0" baseline="0">
              <a:solidFill>
                <a:sysClr val="windowText" lastClr="000000"/>
              </a:solidFill>
              <a:effectLst/>
              <a:latin typeface="+mn-lt"/>
              <a:ea typeface="+mn-ea"/>
              <a:cs typeface="+mn-cs"/>
            </a:rPr>
            <a:t>投資の合理化と財政の健全化の実現に向けて努めていきます。</a:t>
          </a:r>
          <a:endParaRPr lang="ja-JP" altLang="ja-JP" sz="1200">
            <a:solidFill>
              <a:sysClr val="windowText" lastClr="000000"/>
            </a:solidFill>
            <a:effectLst/>
          </a:endParaRPr>
        </a:p>
        <a:p>
          <a:r>
            <a:rPr lang="ja-JP" altLang="ja-JP" sz="1200" b="0" i="0" baseline="0">
              <a:solidFill>
                <a:sysClr val="windowText" lastClr="000000"/>
              </a:solidFill>
              <a:effectLst/>
              <a:latin typeface="+mn-lt"/>
              <a:ea typeface="+mn-ea"/>
              <a:cs typeface="+mn-cs"/>
            </a:rPr>
            <a:t>　一般会計においては、普通交付税</a:t>
          </a:r>
          <a:r>
            <a:rPr lang="ja-JP" altLang="en-US" sz="1200" b="0" i="0" baseline="0">
              <a:solidFill>
                <a:sysClr val="windowText" lastClr="000000"/>
              </a:solidFill>
              <a:effectLst/>
              <a:latin typeface="+mn-lt"/>
              <a:ea typeface="+mn-ea"/>
              <a:cs typeface="+mn-cs"/>
            </a:rPr>
            <a:t>の</a:t>
          </a:r>
          <a:r>
            <a:rPr lang="ja-JP" altLang="ja-JP" sz="1200" b="0" i="0" baseline="0">
              <a:solidFill>
                <a:sysClr val="windowText" lastClr="000000"/>
              </a:solidFill>
              <a:effectLst/>
              <a:latin typeface="+mn-lt"/>
              <a:ea typeface="+mn-ea"/>
              <a:cs typeface="+mn-cs"/>
            </a:rPr>
            <a:t>合併算定替え</a:t>
          </a:r>
          <a:r>
            <a:rPr lang="ja-JP" altLang="en-US" sz="1200" b="0" i="0" baseline="0">
              <a:solidFill>
                <a:sysClr val="windowText" lastClr="000000"/>
              </a:solidFill>
              <a:effectLst/>
              <a:latin typeface="+mn-lt"/>
              <a:ea typeface="+mn-ea"/>
              <a:cs typeface="+mn-cs"/>
            </a:rPr>
            <a:t>による</a:t>
          </a:r>
          <a:r>
            <a:rPr lang="ja-JP" altLang="ja-JP" sz="1200" b="0" i="0" baseline="0">
              <a:solidFill>
                <a:sysClr val="windowText" lastClr="000000"/>
              </a:solidFill>
              <a:effectLst/>
              <a:latin typeface="+mn-lt"/>
              <a:ea typeface="+mn-ea"/>
              <a:cs typeface="+mn-cs"/>
            </a:rPr>
            <a:t>縮減、</a:t>
          </a:r>
          <a:r>
            <a:rPr lang="ja-JP" altLang="en-US" sz="1200" b="0" i="0" baseline="0">
              <a:solidFill>
                <a:sysClr val="windowText" lastClr="000000"/>
              </a:solidFill>
              <a:effectLst/>
              <a:latin typeface="+mn-lt"/>
              <a:ea typeface="+mn-ea"/>
              <a:cs typeface="+mn-cs"/>
            </a:rPr>
            <a:t>人口割の減少による地方消費税交付金の減により一般財源</a:t>
          </a:r>
          <a:r>
            <a:rPr lang="ja-JP" altLang="ja-JP" sz="1200" b="0" i="0" baseline="0">
              <a:solidFill>
                <a:sysClr val="windowText" lastClr="000000"/>
              </a:solidFill>
              <a:effectLst/>
              <a:latin typeface="+mn-lt"/>
              <a:ea typeface="+mn-ea"/>
              <a:cs typeface="+mn-cs"/>
            </a:rPr>
            <a:t>が</a:t>
          </a:r>
          <a:r>
            <a:rPr lang="ja-JP" altLang="en-US" sz="1200" b="0" i="0" baseline="0">
              <a:solidFill>
                <a:sysClr val="windowText" lastClr="000000"/>
              </a:solidFill>
              <a:effectLst/>
              <a:latin typeface="+mn-lt"/>
              <a:ea typeface="+mn-ea"/>
              <a:cs typeface="+mn-cs"/>
            </a:rPr>
            <a:t>減少しています。一方、歳出は、社会保障費の増大、工業団地整備等投資的経費の増加により、前年度に比べ</a:t>
          </a:r>
          <a:r>
            <a:rPr lang="en-US" altLang="ja-JP" sz="1200" b="0" i="0" baseline="0">
              <a:solidFill>
                <a:sysClr val="windowText" lastClr="000000"/>
              </a:solidFill>
              <a:effectLst/>
              <a:latin typeface="+mn-lt"/>
              <a:ea typeface="+mn-ea"/>
              <a:cs typeface="+mn-cs"/>
            </a:rPr>
            <a:t>0.84</a:t>
          </a:r>
          <a:r>
            <a:rPr lang="ja-JP" altLang="en-US" sz="1200" b="0" i="0" baseline="0">
              <a:solidFill>
                <a:sysClr val="windowText" lastClr="000000"/>
              </a:solidFill>
              <a:effectLst/>
              <a:latin typeface="+mn-lt"/>
              <a:ea typeface="+mn-ea"/>
              <a:cs typeface="+mn-cs"/>
            </a:rPr>
            <a:t>ポイント悪化しています。</a:t>
          </a:r>
          <a:r>
            <a:rPr lang="ja-JP" altLang="ja-JP" sz="1200" b="0" i="0" baseline="0">
              <a:solidFill>
                <a:sysClr val="windowText" lastClr="000000"/>
              </a:solidFill>
              <a:effectLst/>
              <a:latin typeface="+mn-lt"/>
              <a:ea typeface="+mn-ea"/>
              <a:cs typeface="+mn-cs"/>
            </a:rPr>
            <a:t>今後</a:t>
          </a:r>
          <a:r>
            <a:rPr lang="ja-JP" altLang="en-US" sz="1200" b="0" i="0" baseline="0">
              <a:solidFill>
                <a:sysClr val="windowText" lastClr="000000"/>
              </a:solidFill>
              <a:effectLst/>
              <a:latin typeface="+mn-lt"/>
              <a:ea typeface="+mn-ea"/>
              <a:cs typeface="+mn-cs"/>
            </a:rPr>
            <a:t>、新庁舎や可燃物処理場の整備など大きな事業が控えており、</a:t>
          </a:r>
          <a:r>
            <a:rPr lang="ja-JP" altLang="ja-JP" sz="1200" b="0" i="0" baseline="0">
              <a:solidFill>
                <a:sysClr val="windowText" lastClr="000000"/>
              </a:solidFill>
              <a:effectLst/>
              <a:latin typeface="+mn-lt"/>
              <a:ea typeface="+mn-ea"/>
              <a:cs typeface="+mn-cs"/>
            </a:rPr>
            <a:t>義務的経費</a:t>
          </a:r>
          <a:r>
            <a:rPr lang="ja-JP" altLang="en-US" sz="1200" b="0" i="0" baseline="0">
              <a:solidFill>
                <a:sysClr val="windowText" lastClr="000000"/>
              </a:solidFill>
              <a:effectLst/>
              <a:latin typeface="+mn-lt"/>
              <a:ea typeface="+mn-ea"/>
              <a:cs typeface="+mn-cs"/>
            </a:rPr>
            <a:t>のより一層の</a:t>
          </a:r>
          <a:r>
            <a:rPr lang="ja-JP" altLang="ja-JP" sz="1200" b="0" i="0" baseline="0">
              <a:solidFill>
                <a:sysClr val="windowText" lastClr="000000"/>
              </a:solidFill>
              <a:effectLst/>
              <a:latin typeface="+mn-lt"/>
              <a:ea typeface="+mn-ea"/>
              <a:cs typeface="+mn-cs"/>
            </a:rPr>
            <a:t>削減</a:t>
          </a:r>
          <a:r>
            <a:rPr lang="ja-JP" altLang="en-US" sz="1200" b="0" i="0" baseline="0">
              <a:solidFill>
                <a:sysClr val="windowText" lastClr="000000"/>
              </a:solidFill>
              <a:effectLst/>
              <a:latin typeface="+mn-lt"/>
              <a:ea typeface="+mn-ea"/>
              <a:cs typeface="+mn-cs"/>
            </a:rPr>
            <a:t>を図り</a:t>
          </a:r>
          <a:r>
            <a:rPr lang="ja-JP"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実質的な負担の少ない市債の厳選などにより、</a:t>
          </a:r>
          <a:r>
            <a:rPr lang="ja-JP" altLang="ja-JP" sz="1200" b="0" i="0" baseline="0">
              <a:solidFill>
                <a:sysClr val="windowText" lastClr="000000"/>
              </a:solidFill>
              <a:effectLst/>
              <a:latin typeface="+mn-lt"/>
              <a:ea typeface="+mn-ea"/>
              <a:cs typeface="+mn-cs"/>
            </a:rPr>
            <a:t>健全な財政運営に努めていきます</a:t>
          </a:r>
          <a:r>
            <a:rPr lang="ja-JP" altLang="en-US" sz="1200" b="0" i="0" baseline="0">
              <a:solidFill>
                <a:sysClr val="windowText" lastClr="000000"/>
              </a:solidFill>
              <a:effectLst/>
              <a:latin typeface="+mn-lt"/>
              <a:ea typeface="+mn-ea"/>
              <a:cs typeface="+mn-cs"/>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元利償還金</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　</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計画的に行っている</a:t>
          </a:r>
          <a:r>
            <a:rPr lang="ja-JP" altLang="ja-JP" sz="1000" b="0" i="0" baseline="0">
              <a:solidFill>
                <a:sysClr val="windowText" lastClr="000000"/>
              </a:solidFill>
              <a:effectLst/>
              <a:latin typeface="+mn-lt"/>
              <a:ea typeface="+mn-ea"/>
              <a:cs typeface="+mn-cs"/>
            </a:rPr>
            <a:t>任意繰上償還と新規の市債発行の抑制により、地方債の元利償還額が減少しました。</a:t>
          </a:r>
          <a:endParaRPr lang="ja-JP" altLang="ja-JP" sz="1000">
            <a:solidFill>
              <a:sysClr val="windowText" lastClr="000000"/>
            </a:solidFill>
            <a:effectLst/>
          </a:endParaRPr>
        </a:p>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公営企業債の元利償還金に対する繰入金</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　</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２７年度に行わなかった下水道事業に係る資本費平準化債</a:t>
          </a:r>
          <a:r>
            <a:rPr lang="ja-JP" altLang="en-US" sz="1000" b="0" i="0" baseline="0">
              <a:solidFill>
                <a:sysClr val="windowText" lastClr="000000"/>
              </a:solidFill>
              <a:effectLst/>
              <a:latin typeface="+mn-lt"/>
              <a:ea typeface="+mn-ea"/>
              <a:cs typeface="+mn-cs"/>
            </a:rPr>
            <a:t>を</a:t>
          </a:r>
          <a:r>
            <a:rPr lang="ja-JP" altLang="ja-JP" sz="1000" b="0" i="0" baseline="0">
              <a:solidFill>
                <a:sysClr val="windowText" lastClr="000000"/>
              </a:solidFill>
              <a:effectLst/>
              <a:latin typeface="+mn-lt"/>
              <a:ea typeface="+mn-ea"/>
              <a:cs typeface="+mn-cs"/>
            </a:rPr>
            <a:t>借</a:t>
          </a:r>
          <a:r>
            <a:rPr lang="ja-JP" altLang="en-US" sz="1000" b="0" i="0" baseline="0">
              <a:solidFill>
                <a:sysClr val="windowText" lastClr="000000"/>
              </a:solidFill>
              <a:effectLst/>
              <a:latin typeface="+mn-lt"/>
              <a:ea typeface="+mn-ea"/>
              <a:cs typeface="+mn-cs"/>
            </a:rPr>
            <a:t>り</a:t>
          </a:r>
          <a:r>
            <a:rPr lang="ja-JP" altLang="ja-JP" sz="1000" b="0" i="0" baseline="0">
              <a:solidFill>
                <a:sysClr val="windowText" lastClr="000000"/>
              </a:solidFill>
              <a:effectLst/>
              <a:latin typeface="+mn-lt"/>
              <a:ea typeface="+mn-ea"/>
              <a:cs typeface="+mn-cs"/>
            </a:rPr>
            <a:t>入</a:t>
          </a:r>
          <a:r>
            <a:rPr lang="ja-JP" altLang="en-US" sz="1000" b="0" i="0" baseline="0">
              <a:solidFill>
                <a:sysClr val="windowText" lastClr="000000"/>
              </a:solidFill>
              <a:effectLst/>
              <a:latin typeface="+mn-lt"/>
              <a:ea typeface="+mn-ea"/>
              <a:cs typeface="+mn-cs"/>
            </a:rPr>
            <a:t>れたこと</a:t>
          </a:r>
          <a:r>
            <a:rPr lang="ja-JP" altLang="ja-JP" sz="1000" b="0" i="0" baseline="0">
              <a:solidFill>
                <a:sysClr val="windowText" lastClr="000000"/>
              </a:solidFill>
              <a:effectLst/>
              <a:latin typeface="+mn-lt"/>
              <a:ea typeface="+mn-ea"/>
              <a:cs typeface="+mn-cs"/>
            </a:rPr>
            <a:t>により、</a:t>
          </a:r>
          <a:r>
            <a:rPr lang="ja-JP" altLang="en-US" sz="1000" b="0" i="0" baseline="0">
              <a:solidFill>
                <a:sysClr val="windowText" lastClr="000000"/>
              </a:solidFill>
              <a:effectLst/>
              <a:latin typeface="+mn-lt"/>
              <a:ea typeface="+mn-ea"/>
              <a:cs typeface="+mn-cs"/>
            </a:rPr>
            <a:t>減少</a:t>
          </a:r>
          <a:r>
            <a:rPr lang="ja-JP" altLang="ja-JP" sz="1000" b="0" i="0" baseline="0">
              <a:solidFill>
                <a:sysClr val="windowText" lastClr="000000"/>
              </a:solidFill>
              <a:effectLst/>
              <a:latin typeface="+mn-lt"/>
              <a:ea typeface="+mn-ea"/>
              <a:cs typeface="+mn-cs"/>
            </a:rPr>
            <a:t>しています。</a:t>
          </a:r>
          <a:endParaRPr lang="ja-JP" altLang="ja-JP" sz="1000">
            <a:solidFill>
              <a:sysClr val="windowText" lastClr="000000"/>
            </a:solidFill>
            <a:effectLst/>
          </a:endParaRPr>
        </a:p>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組合等が起こした地方債の元利償還金に対する負担金等</a:t>
          </a:r>
          <a:r>
            <a:rPr lang="en-US" altLang="ja-JP" sz="1000" b="0" i="0" baseline="0">
              <a:solidFill>
                <a:sysClr val="windowText" lastClr="000000"/>
              </a:solidFill>
              <a:effectLst/>
              <a:latin typeface="+mn-lt"/>
              <a:ea typeface="+mn-ea"/>
              <a:cs typeface="+mn-cs"/>
            </a:rPr>
            <a:t>】</a:t>
          </a:r>
          <a:endParaRPr lang="ja-JP" altLang="ja-JP" sz="10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a:t>
          </a:r>
          <a:r>
            <a:rPr lang="ja-JP" altLang="en-US" sz="1000" b="0" i="0" baseline="0">
              <a:solidFill>
                <a:sysClr val="windowText" lastClr="000000"/>
              </a:solidFill>
              <a:effectLst/>
              <a:latin typeface="+mn-lt"/>
              <a:ea typeface="+mn-ea"/>
              <a:cs typeface="+mn-cs"/>
            </a:rPr>
            <a:t>組合等の</a:t>
          </a:r>
          <a:r>
            <a:rPr lang="ja-JP" altLang="ja-JP" sz="1000" b="0" i="0" baseline="0">
              <a:solidFill>
                <a:sysClr val="windowText" lastClr="000000"/>
              </a:solidFill>
              <a:effectLst/>
              <a:latin typeface="+mn-lt"/>
              <a:ea typeface="+mn-ea"/>
              <a:cs typeface="+mn-cs"/>
            </a:rPr>
            <a:t>事業の抑制により、前年度とほぼ同水準です。</a:t>
          </a:r>
          <a:endParaRPr lang="ja-JP" altLang="ja-JP" sz="1000">
            <a:solidFill>
              <a:sysClr val="windowText" lastClr="000000"/>
            </a:solidFill>
            <a:effectLst/>
          </a:endParaRPr>
        </a:p>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債務負担行為に基づく支出額</a:t>
          </a:r>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　</a:t>
          </a:r>
          <a:endParaRPr lang="en-US" altLang="ja-JP" sz="1000" b="0" i="0" baseline="0">
            <a:solidFill>
              <a:sysClr val="windowText" lastClr="000000"/>
            </a:solidFill>
            <a:effectLst/>
            <a:latin typeface="+mn-lt"/>
            <a:ea typeface="+mn-ea"/>
            <a:cs typeface="+mn-cs"/>
          </a:endParaRPr>
        </a:p>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これまで行った社会福祉法人等に対する建設費償還補助</a:t>
          </a:r>
          <a:r>
            <a:rPr lang="ja-JP" altLang="en-US" sz="1000" b="0" i="0" baseline="0">
              <a:solidFill>
                <a:sysClr val="windowText" lastClr="000000"/>
              </a:solidFill>
              <a:effectLst/>
              <a:latin typeface="+mn-lt"/>
              <a:ea typeface="+mn-ea"/>
              <a:cs typeface="+mn-cs"/>
            </a:rPr>
            <a:t>の減に伴い</a:t>
          </a:r>
          <a:r>
            <a:rPr lang="ja-JP" altLang="ja-JP" sz="1000" b="0" i="0" baseline="0">
              <a:solidFill>
                <a:sysClr val="windowText" lastClr="000000"/>
              </a:solidFill>
              <a:effectLst/>
              <a:latin typeface="+mn-lt"/>
              <a:ea typeface="+mn-ea"/>
              <a:cs typeface="+mn-cs"/>
            </a:rPr>
            <a:t>、負担が軽減されています。</a:t>
          </a:r>
          <a:endParaRPr lang="ja-JP" altLang="ja-JP" sz="1000">
            <a:solidFill>
              <a:sysClr val="windowText" lastClr="000000"/>
            </a:solidFill>
            <a:effectLst/>
          </a:endParaRPr>
        </a:p>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算入公債費等</a:t>
          </a:r>
          <a:r>
            <a:rPr lang="en-US" altLang="ja-JP" sz="1000" b="0" i="0" baseline="0">
              <a:solidFill>
                <a:sysClr val="windowText" lastClr="000000"/>
              </a:solidFill>
              <a:effectLst/>
              <a:latin typeface="+mn-lt"/>
              <a:ea typeface="+mn-ea"/>
              <a:cs typeface="+mn-cs"/>
            </a:rPr>
            <a:t>】</a:t>
          </a:r>
        </a:p>
        <a:p>
          <a:pPr rtl="0"/>
          <a:r>
            <a:rPr lang="ja-JP" altLang="ja-JP" sz="1000" b="0" i="0" baseline="0">
              <a:solidFill>
                <a:sysClr val="windowText" lastClr="000000"/>
              </a:solidFill>
              <a:effectLst/>
              <a:latin typeface="+mn-lt"/>
              <a:ea typeface="+mn-ea"/>
              <a:cs typeface="+mn-cs"/>
            </a:rPr>
            <a:t>　過去の起債に対する基準財政需要額であり、ほぼ横ばいとなっています。</a:t>
          </a:r>
          <a:endParaRPr lang="ja-JP" altLang="ja-JP" sz="1000">
            <a:solidFill>
              <a:sysClr val="windowText" lastClr="000000"/>
            </a:solidFill>
            <a:effectLst/>
          </a:endParaRPr>
        </a:p>
        <a:p>
          <a:pPr rtl="0"/>
          <a:r>
            <a:rPr lang="en-US" altLang="ja-JP"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実質公債費比率の分子</a:t>
          </a:r>
          <a:r>
            <a:rPr lang="en-US" altLang="ja-JP" sz="1000" b="0" i="0" baseline="0">
              <a:solidFill>
                <a:sysClr val="windowText" lastClr="000000"/>
              </a:solidFill>
              <a:effectLst/>
              <a:latin typeface="+mn-lt"/>
              <a:ea typeface="+mn-ea"/>
              <a:cs typeface="+mn-cs"/>
            </a:rPr>
            <a:t>】</a:t>
          </a:r>
        </a:p>
        <a:p>
          <a:pPr rtl="0"/>
          <a:r>
            <a:rPr lang="ja-JP" altLang="ja-JP" sz="1000" b="0" i="0" baseline="0">
              <a:solidFill>
                <a:sysClr val="windowText" lastClr="000000"/>
              </a:solidFill>
              <a:effectLst/>
              <a:latin typeface="+mn-lt"/>
              <a:ea typeface="+mn-ea"/>
              <a:cs typeface="+mn-cs"/>
            </a:rPr>
            <a:t>　元利償還金の減少、交付税措置率の高い起債の比率が高まっていることにより、減少傾向となっており、前年度とほぼ同水準です。</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一般会計等に係る地方債現在高</a:t>
          </a:r>
          <a:r>
            <a:rPr lang="en-US" altLang="ja-JP" sz="1050">
              <a:solidFill>
                <a:sysClr val="windowText" lastClr="000000"/>
              </a:solidFill>
              <a:effectLst/>
              <a:latin typeface="+mn-lt"/>
              <a:ea typeface="+mn-ea"/>
              <a:cs typeface="+mn-cs"/>
            </a:rPr>
            <a:t>】</a:t>
          </a: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新規の市債発行を抑制したことで、</a:t>
          </a:r>
          <a:r>
            <a:rPr lang="ja-JP" altLang="en-US" sz="1050">
              <a:solidFill>
                <a:sysClr val="windowText" lastClr="000000"/>
              </a:solidFill>
              <a:effectLst/>
              <a:latin typeface="+mn-lt"/>
              <a:ea typeface="+mn-ea"/>
              <a:cs typeface="+mn-cs"/>
            </a:rPr>
            <a:t>通常債は</a:t>
          </a:r>
          <a:r>
            <a:rPr lang="en-US" altLang="ja-JP" sz="1050">
              <a:solidFill>
                <a:sysClr val="windowText" lastClr="000000"/>
              </a:solidFill>
              <a:effectLst/>
              <a:latin typeface="+mn-lt"/>
              <a:ea typeface="+mn-ea"/>
              <a:cs typeface="+mn-cs"/>
            </a:rPr>
            <a:t>1,639</a:t>
          </a:r>
          <a:r>
            <a:rPr lang="ja-JP" altLang="en-US" sz="1050">
              <a:solidFill>
                <a:sysClr val="windowText" lastClr="000000"/>
              </a:solidFill>
              <a:effectLst/>
              <a:latin typeface="+mn-lt"/>
              <a:ea typeface="+mn-ea"/>
              <a:cs typeface="+mn-cs"/>
            </a:rPr>
            <a:t>百万円</a:t>
          </a:r>
          <a:r>
            <a:rPr lang="ja-JP" altLang="ja-JP" sz="1050">
              <a:solidFill>
                <a:sysClr val="windowText" lastClr="000000"/>
              </a:solidFill>
              <a:effectLst/>
              <a:latin typeface="+mn-lt"/>
              <a:ea typeface="+mn-ea"/>
              <a:cs typeface="+mn-cs"/>
            </a:rPr>
            <a:t>減少しまし</a:t>
          </a:r>
          <a:r>
            <a:rPr lang="ja-JP" altLang="en-US" sz="1050">
              <a:solidFill>
                <a:sysClr val="windowText" lastClr="000000"/>
              </a:solidFill>
              <a:effectLst/>
              <a:latin typeface="+mn-lt"/>
              <a:ea typeface="+mn-ea"/>
              <a:cs typeface="+mn-cs"/>
            </a:rPr>
            <a:t>が、臨財債が</a:t>
          </a:r>
          <a:r>
            <a:rPr lang="en-US" altLang="ja-JP" sz="1050">
              <a:solidFill>
                <a:sysClr val="windowText" lastClr="000000"/>
              </a:solidFill>
              <a:effectLst/>
              <a:latin typeface="+mn-lt"/>
              <a:ea typeface="+mn-ea"/>
              <a:cs typeface="+mn-cs"/>
            </a:rPr>
            <a:t>1,091</a:t>
          </a:r>
          <a:r>
            <a:rPr lang="ja-JP" altLang="en-US" sz="1050">
              <a:solidFill>
                <a:sysClr val="windowText" lastClr="000000"/>
              </a:solidFill>
              <a:effectLst/>
              <a:latin typeface="+mn-lt"/>
              <a:ea typeface="+mn-ea"/>
              <a:cs typeface="+mn-cs"/>
            </a:rPr>
            <a:t>百万円の増、ふるさと融資が</a:t>
          </a:r>
          <a:r>
            <a:rPr lang="en-US" altLang="ja-JP" sz="1050">
              <a:solidFill>
                <a:sysClr val="windowText" lastClr="000000"/>
              </a:solidFill>
              <a:effectLst/>
              <a:latin typeface="+mn-lt"/>
              <a:ea typeface="+mn-ea"/>
              <a:cs typeface="+mn-cs"/>
            </a:rPr>
            <a:t>1,088</a:t>
          </a:r>
          <a:r>
            <a:rPr lang="ja-JP" altLang="en-US" sz="1050">
              <a:solidFill>
                <a:sysClr val="windowText" lastClr="000000"/>
              </a:solidFill>
              <a:effectLst/>
              <a:latin typeface="+mn-lt"/>
              <a:ea typeface="+mn-ea"/>
              <a:cs typeface="+mn-cs"/>
            </a:rPr>
            <a:t>百万円の増となり、前年度より</a:t>
          </a:r>
          <a:r>
            <a:rPr lang="en-US" altLang="ja-JP" sz="1050">
              <a:solidFill>
                <a:sysClr val="windowText" lastClr="000000"/>
              </a:solidFill>
              <a:effectLst/>
              <a:latin typeface="+mn-lt"/>
              <a:ea typeface="+mn-ea"/>
              <a:cs typeface="+mn-cs"/>
            </a:rPr>
            <a:t>402</a:t>
          </a:r>
          <a:r>
            <a:rPr lang="ja-JP" altLang="en-US" sz="1050">
              <a:solidFill>
                <a:sysClr val="windowText" lastClr="000000"/>
              </a:solidFill>
              <a:effectLst/>
              <a:latin typeface="+mn-lt"/>
              <a:ea typeface="+mn-ea"/>
              <a:cs typeface="+mn-cs"/>
            </a:rPr>
            <a:t>百万円の増加しました。</a:t>
          </a:r>
          <a:endParaRPr lang="en-US" altLang="ja-JP" sz="1050">
            <a:solidFill>
              <a:sysClr val="windowText" lastClr="000000"/>
            </a:solidFill>
            <a:effectLst/>
            <a:latin typeface="+mn-lt"/>
            <a:ea typeface="+mn-ea"/>
            <a:cs typeface="+mn-cs"/>
          </a:endParaRPr>
        </a:p>
        <a:p>
          <a:pPr rtl="0"/>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債務負担行為に基づく支出予定額</a:t>
          </a:r>
          <a:r>
            <a:rPr lang="en-US"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pPr rtl="0"/>
          <a:r>
            <a:rPr lang="ja-JP" altLang="ja-JP" sz="1050">
              <a:solidFill>
                <a:sysClr val="windowText" lastClr="000000"/>
              </a:solidFill>
              <a:effectLst/>
              <a:latin typeface="+mn-lt"/>
              <a:ea typeface="+mn-ea"/>
              <a:cs typeface="+mn-cs"/>
            </a:rPr>
            <a:t>　第</a:t>
          </a:r>
          <a:r>
            <a:rPr lang="en-US" altLang="ja-JP" sz="1050">
              <a:solidFill>
                <a:sysClr val="windowText" lastClr="000000"/>
              </a:solidFill>
              <a:effectLst/>
              <a:latin typeface="+mn-lt"/>
              <a:ea typeface="+mn-ea"/>
              <a:cs typeface="+mn-cs"/>
            </a:rPr>
            <a:t>2</a:t>
          </a:r>
          <a:r>
            <a:rPr lang="ja-JP" altLang="ja-JP" sz="1050">
              <a:solidFill>
                <a:sysClr val="windowText" lastClr="000000"/>
              </a:solidFill>
              <a:effectLst/>
              <a:latin typeface="+mn-lt"/>
              <a:ea typeface="+mn-ea"/>
              <a:cs typeface="+mn-cs"/>
            </a:rPr>
            <a:t>いなば墓苑第</a:t>
          </a:r>
          <a:r>
            <a:rPr lang="en-US" altLang="ja-JP" sz="1050">
              <a:solidFill>
                <a:sysClr val="windowText" lastClr="000000"/>
              </a:solidFill>
              <a:effectLst/>
              <a:latin typeface="+mn-lt"/>
              <a:ea typeface="+mn-ea"/>
              <a:cs typeface="+mn-cs"/>
            </a:rPr>
            <a:t>3</a:t>
          </a:r>
          <a:r>
            <a:rPr lang="ja-JP" altLang="ja-JP" sz="1050">
              <a:solidFill>
                <a:sysClr val="windowText" lastClr="000000"/>
              </a:solidFill>
              <a:effectLst/>
              <a:latin typeface="+mn-lt"/>
              <a:ea typeface="+mn-ea"/>
              <a:cs typeface="+mn-cs"/>
            </a:rPr>
            <a:t>期整備事業の開始により、増加しました。</a:t>
          </a:r>
          <a:endParaRPr lang="ja-JP" altLang="ja-JP" sz="1050">
            <a:solidFill>
              <a:sysClr val="windowText" lastClr="000000"/>
            </a:solidFill>
            <a:effectLst/>
          </a:endParaRPr>
        </a:p>
        <a:p>
          <a:pPr rtl="0"/>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公営企業債等繰入見込額</a:t>
          </a:r>
          <a:r>
            <a:rPr lang="en-US" altLang="ja-JP" sz="1050">
              <a:solidFill>
                <a:sysClr val="windowText" lastClr="000000"/>
              </a:solidFill>
              <a:effectLst/>
              <a:latin typeface="+mn-lt"/>
              <a:ea typeface="+mn-ea"/>
              <a:cs typeface="+mn-cs"/>
            </a:rPr>
            <a:t>】</a:t>
          </a:r>
        </a:p>
        <a:p>
          <a:pPr rtl="0"/>
          <a:r>
            <a:rPr lang="ja-JP" altLang="en-US" sz="1050">
              <a:solidFill>
                <a:sysClr val="windowText" lastClr="000000"/>
              </a:solidFill>
              <a:effectLst/>
              <a:latin typeface="+mn-lt"/>
              <a:ea typeface="+mn-ea"/>
              <a:cs typeface="+mn-cs"/>
            </a:rPr>
            <a:t>　下水道等事業会計の起債残高の減に伴い、減少しました。</a:t>
          </a:r>
          <a:endParaRPr lang="en-US" altLang="ja-JP" sz="1050">
            <a:solidFill>
              <a:sysClr val="windowText" lastClr="000000"/>
            </a:solidFill>
            <a:effectLst/>
            <a:latin typeface="+mn-lt"/>
            <a:ea typeface="+mn-ea"/>
            <a:cs typeface="+mn-cs"/>
          </a:endParaRPr>
        </a:p>
        <a:p>
          <a:pPr rtl="0"/>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組合等負担等見込額</a:t>
          </a:r>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　</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前年度より減少していますが、</a:t>
          </a:r>
          <a:r>
            <a:rPr lang="ja-JP" altLang="ja-JP" sz="1050">
              <a:solidFill>
                <a:sysClr val="windowText" lastClr="000000"/>
              </a:solidFill>
              <a:effectLst/>
              <a:latin typeface="+mn-lt"/>
              <a:ea typeface="+mn-ea"/>
              <a:cs typeface="+mn-cs"/>
            </a:rPr>
            <a:t>今後</a:t>
          </a:r>
          <a:r>
            <a:rPr lang="ja-JP" altLang="en-US"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可燃物処理施設建設が予定されており、増加する見込みです。</a:t>
          </a:r>
          <a:endParaRPr lang="ja-JP" altLang="ja-JP" sz="1050">
            <a:solidFill>
              <a:sysClr val="windowText" lastClr="000000"/>
            </a:solidFill>
            <a:effectLst/>
          </a:endParaRPr>
        </a:p>
        <a:p>
          <a:pPr rtl="0"/>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退職手当負担見込額</a:t>
          </a:r>
          <a:r>
            <a:rPr lang="en-US" altLang="ja-JP" sz="1050">
              <a:solidFill>
                <a:sysClr val="windowText" lastClr="000000"/>
              </a:solidFill>
              <a:effectLst/>
              <a:latin typeface="+mn-lt"/>
              <a:ea typeface="+mn-ea"/>
              <a:cs typeface="+mn-cs"/>
            </a:rPr>
            <a:t>】</a:t>
          </a: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定員適正化計画に基づく職員採用等</a:t>
          </a:r>
          <a:r>
            <a:rPr lang="ja-JP" altLang="en-US" sz="1050">
              <a:solidFill>
                <a:sysClr val="windowText" lastClr="000000"/>
              </a:solidFill>
              <a:effectLst/>
              <a:latin typeface="+mn-lt"/>
              <a:ea typeface="+mn-ea"/>
              <a:cs typeface="+mn-cs"/>
            </a:rPr>
            <a:t>により</a:t>
          </a:r>
          <a:r>
            <a:rPr lang="ja-JP" altLang="ja-JP" sz="1050">
              <a:solidFill>
                <a:sysClr val="windowText" lastClr="000000"/>
              </a:solidFill>
              <a:effectLst/>
              <a:latin typeface="+mn-lt"/>
              <a:ea typeface="+mn-ea"/>
              <a:cs typeface="+mn-cs"/>
            </a:rPr>
            <a:t>、年々減少してきています。</a:t>
          </a:r>
          <a:endParaRPr lang="ja-JP" altLang="ja-JP" sz="1050">
            <a:solidFill>
              <a:sysClr val="windowText" lastClr="000000"/>
            </a:solidFill>
            <a:effectLst/>
          </a:endParaRPr>
        </a:p>
        <a:p>
          <a:pPr rtl="0"/>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設立法人等の負担額等負担見込額</a:t>
          </a:r>
          <a:r>
            <a:rPr lang="en-US" altLang="ja-JP" sz="1050">
              <a:solidFill>
                <a:sysClr val="windowText" lastClr="000000"/>
              </a:solidFill>
              <a:effectLst/>
              <a:latin typeface="+mn-lt"/>
              <a:ea typeface="+mn-ea"/>
              <a:cs typeface="+mn-cs"/>
            </a:rPr>
            <a:t>】</a:t>
          </a:r>
          <a:endParaRPr lang="ja-JP" altLang="ja-JP" sz="1050">
            <a:solidFill>
              <a:sysClr val="windowText" lastClr="000000"/>
            </a:solidFill>
            <a:effectLst/>
          </a:endParaRPr>
        </a:p>
        <a:p>
          <a:pPr rtl="0"/>
          <a:r>
            <a:rPr lang="ja-JP" altLang="ja-JP" sz="1050">
              <a:solidFill>
                <a:sysClr val="windowText" lastClr="000000"/>
              </a:solidFill>
              <a:effectLst/>
              <a:latin typeface="+mn-lt"/>
              <a:ea typeface="+mn-ea"/>
              <a:cs typeface="+mn-cs"/>
            </a:rPr>
            <a:t>　土地開発公社の</a:t>
          </a:r>
          <a:r>
            <a:rPr lang="ja-JP" altLang="en-US" sz="1050">
              <a:solidFill>
                <a:sysClr val="windowText" lastClr="000000"/>
              </a:solidFill>
              <a:effectLst/>
              <a:latin typeface="+mn-lt"/>
              <a:ea typeface="+mn-ea"/>
              <a:cs typeface="+mn-cs"/>
            </a:rPr>
            <a:t>工業団地整備に伴う</a:t>
          </a:r>
          <a:r>
            <a:rPr lang="ja-JP" altLang="ja-JP" sz="1050">
              <a:solidFill>
                <a:sysClr val="windowText" lastClr="000000"/>
              </a:solidFill>
              <a:effectLst/>
              <a:latin typeface="+mn-lt"/>
              <a:ea typeface="+mn-ea"/>
              <a:cs typeface="+mn-cs"/>
            </a:rPr>
            <a:t>借入</a:t>
          </a:r>
          <a:r>
            <a:rPr lang="ja-JP" altLang="en-US" sz="1050">
              <a:solidFill>
                <a:sysClr val="windowText" lastClr="000000"/>
              </a:solidFill>
              <a:effectLst/>
              <a:latin typeface="+mn-lt"/>
              <a:ea typeface="+mn-ea"/>
              <a:cs typeface="+mn-cs"/>
            </a:rPr>
            <a:t>により</a:t>
          </a:r>
          <a:r>
            <a:rPr lang="ja-JP" altLang="ja-JP" sz="1050">
              <a:solidFill>
                <a:sysClr val="windowText" lastClr="000000"/>
              </a:solidFill>
              <a:effectLst/>
              <a:latin typeface="+mn-lt"/>
              <a:ea typeface="+mn-ea"/>
              <a:cs typeface="+mn-cs"/>
            </a:rPr>
            <a:t>増加しました。</a:t>
          </a:r>
          <a:endParaRPr lang="ja-JP" altLang="ja-JP" sz="1050">
            <a:solidFill>
              <a:sysClr val="windowText" lastClr="000000"/>
            </a:solidFill>
            <a:effectLst/>
          </a:endParaRPr>
        </a:p>
        <a:p>
          <a:pPr rtl="0"/>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基準財政需要額算入見込額</a:t>
          </a:r>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　</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市債の新規発行を抑制してきていることから年々減少してきています。</a:t>
          </a:r>
          <a:endParaRPr lang="ja-JP" altLang="ja-JP" sz="1050">
            <a:solidFill>
              <a:sysClr val="windowText" lastClr="000000"/>
            </a:solidFill>
            <a:effectLst/>
          </a:endParaRPr>
        </a:p>
        <a:p>
          <a:pPr rtl="0"/>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将来負担比率の分子</a:t>
          </a:r>
          <a:r>
            <a:rPr lang="en-US" altLang="ja-JP" sz="1050">
              <a:solidFill>
                <a:sysClr val="windowText" lastClr="000000"/>
              </a:solidFill>
              <a:effectLst/>
              <a:latin typeface="+mn-lt"/>
              <a:ea typeface="+mn-ea"/>
              <a:cs typeface="+mn-cs"/>
            </a:rPr>
            <a:t>】</a:t>
          </a:r>
          <a:r>
            <a:rPr lang="ja-JP" altLang="ja-JP" sz="1050">
              <a:solidFill>
                <a:sysClr val="windowText" lastClr="000000"/>
              </a:solidFill>
              <a:effectLst/>
              <a:latin typeface="+mn-lt"/>
              <a:ea typeface="+mn-ea"/>
              <a:cs typeface="+mn-cs"/>
            </a:rPr>
            <a:t>　</a:t>
          </a:r>
          <a:endParaRPr lang="en-US" altLang="ja-JP" sz="1050">
            <a:solidFill>
              <a:sysClr val="windowText" lastClr="000000"/>
            </a:solidFill>
            <a:effectLst/>
            <a:latin typeface="+mn-lt"/>
            <a:ea typeface="+mn-ea"/>
            <a:cs typeface="+mn-cs"/>
          </a:endParaRPr>
        </a:p>
        <a:p>
          <a:pPr rtl="0"/>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市債の現在高が年々減少し、充当可能基金</a:t>
          </a:r>
          <a:r>
            <a:rPr lang="ja-JP" altLang="en-US" sz="1050">
              <a:solidFill>
                <a:sysClr val="windowText" lastClr="000000"/>
              </a:solidFill>
              <a:effectLst/>
              <a:latin typeface="+mn-lt"/>
              <a:ea typeface="+mn-ea"/>
              <a:cs typeface="+mn-cs"/>
            </a:rPr>
            <a:t>が</a:t>
          </a:r>
          <a:r>
            <a:rPr lang="ja-JP" altLang="ja-JP" sz="1050">
              <a:solidFill>
                <a:sysClr val="windowText" lastClr="000000"/>
              </a:solidFill>
              <a:effectLst/>
              <a:latin typeface="+mn-lt"/>
              <a:ea typeface="+mn-ea"/>
              <a:cs typeface="+mn-cs"/>
            </a:rPr>
            <a:t>増加しているため、確実に減少傾向となっています。</a:t>
          </a:r>
          <a:endParaRPr lang="ja-JP" altLang="ja-JP" sz="105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190,960
189,702
765.31
96,883,163
95,473,561
1,250,833
50,520,040
96,778,778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72.1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が平均より低くなっている要因としては、公共施設の新築及び老朽化施設の解体、道路インフラの長寿命化事業等の積極的な実施等の老朽化対策の成果が有形固定資産減価償却率の低水準化という形で表れているもの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162052</xdr:rowOff>
    </xdr:from>
    <xdr:to>
      <xdr:col>3</xdr:col>
      <xdr:colOff>511175</xdr:colOff>
      <xdr:row>32</xdr:row>
      <xdr:rowOff>92202</xdr:rowOff>
    </xdr:to>
    <xdr:sp macro="" textlink="">
      <xdr:nvSpPr>
        <xdr:cNvPr id="75" name="円/楕円 74"/>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29735</xdr:rowOff>
    </xdr:from>
    <xdr:ext cx="405111" cy="259045"/>
    <xdr:sp macro="" textlink="">
      <xdr:nvSpPr>
        <xdr:cNvPr id="76"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83329</xdr:rowOff>
    </xdr:from>
    <xdr:ext cx="405111" cy="259045"/>
    <xdr:sp macro="" textlink="">
      <xdr:nvSpPr>
        <xdr:cNvPr id="77" name="n_1mainValue有形固定資産減価償却率"/>
        <xdr:cNvSpPr txBox="1"/>
      </xdr:nvSpPr>
      <xdr:spPr>
        <a:xfrm>
          <a:off x="3836043" y="635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総務省で算出式を精査中であり、平成</a:t>
          </a:r>
          <a:r>
            <a:rPr kumimoji="1" lang="en-US" altLang="ja-JP" sz="1100">
              <a:latin typeface="ＭＳ Ｐゴシック"/>
            </a:rPr>
            <a:t>29</a:t>
          </a:r>
          <a:r>
            <a:rPr kumimoji="1" lang="ja-JP" altLang="en-US" sz="1100">
              <a:latin typeface="ＭＳ Ｐゴシック"/>
            </a:rPr>
            <a:t>年度より公表予定</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190,960
189,702
765.31
96,883,163
95,473,561
1,250,833
50,520,040
96,778,778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39</xdr:row>
      <xdr:rowOff>14478</xdr:rowOff>
    </xdr:to>
    <xdr:cxnSp macro="">
      <xdr:nvCxnSpPr>
        <xdr:cNvPr id="55" name="直線コネクタ 54"/>
        <xdr:cNvCxnSpPr/>
      </xdr:nvCxnSpPr>
      <xdr:spPr>
        <a:xfrm flipV="1">
          <a:off x="4634865" y="57226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18305</xdr:rowOff>
    </xdr:from>
    <xdr:ext cx="405111" cy="259045"/>
    <xdr:sp macro="" textlink="">
      <xdr:nvSpPr>
        <xdr:cNvPr id="56" name="【道路】&#10;有形固定資産減価償却率最小値テキスト"/>
        <xdr:cNvSpPr txBox="1"/>
      </xdr:nvSpPr>
      <xdr:spPr>
        <a:xfrm>
          <a:off x="472440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39</xdr:row>
      <xdr:rowOff>14478</xdr:rowOff>
    </xdr:from>
    <xdr:to>
      <xdr:col>6</xdr:col>
      <xdr:colOff>600075</xdr:colOff>
      <xdr:row>39</xdr:row>
      <xdr:rowOff>14478</xdr:rowOff>
    </xdr:to>
    <xdr:cxnSp macro="">
      <xdr:nvCxnSpPr>
        <xdr:cNvPr id="57" name="直線コネクタ 56"/>
        <xdr:cNvCxnSpPr/>
      </xdr:nvCxnSpPr>
      <xdr:spPr>
        <a:xfrm>
          <a:off x="4546600" y="670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58"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59" name="直線コネクタ 58"/>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74693</xdr:rowOff>
    </xdr:from>
    <xdr:ext cx="405111" cy="259045"/>
    <xdr:sp macro="" textlink="">
      <xdr:nvSpPr>
        <xdr:cNvPr id="60" name="【道路】&#10;有形固定資産減価償却率平均値テキスト"/>
        <xdr:cNvSpPr txBox="1"/>
      </xdr:nvSpPr>
      <xdr:spPr>
        <a:xfrm>
          <a:off x="4724400" y="624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96266</xdr:rowOff>
    </xdr:from>
    <xdr:to>
      <xdr:col>6</xdr:col>
      <xdr:colOff>561975</xdr:colOff>
      <xdr:row>37</xdr:row>
      <xdr:rowOff>26416</xdr:rowOff>
    </xdr:to>
    <xdr:sp macro="" textlink="">
      <xdr:nvSpPr>
        <xdr:cNvPr id="61" name="フローチャート : 判断 60"/>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148844</xdr:rowOff>
    </xdr:from>
    <xdr:to>
      <xdr:col>5</xdr:col>
      <xdr:colOff>409575</xdr:colOff>
      <xdr:row>37</xdr:row>
      <xdr:rowOff>78994</xdr:rowOff>
    </xdr:to>
    <xdr:sp macro="" textlink="">
      <xdr:nvSpPr>
        <xdr:cNvPr id="62" name="フローチャート : 判断 61"/>
        <xdr:cNvSpPr/>
      </xdr:nvSpPr>
      <xdr:spPr>
        <a:xfrm>
          <a:off x="37465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155702</xdr:rowOff>
    </xdr:from>
    <xdr:to>
      <xdr:col>5</xdr:col>
      <xdr:colOff>409575</xdr:colOff>
      <xdr:row>41</xdr:row>
      <xdr:rowOff>85852</xdr:rowOff>
    </xdr:to>
    <xdr:sp macro="" textlink="">
      <xdr:nvSpPr>
        <xdr:cNvPr id="68" name="円/楕円 67"/>
        <xdr:cNvSpPr/>
      </xdr:nvSpPr>
      <xdr:spPr>
        <a:xfrm>
          <a:off x="3746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95521</xdr:rowOff>
    </xdr:from>
    <xdr:ext cx="405111" cy="259045"/>
    <xdr:sp macro="" textlink="">
      <xdr:nvSpPr>
        <xdr:cNvPr id="69" name="n_1aveValue【道路】&#10;有形固定資産減価償却率"/>
        <xdr:cNvSpPr txBox="1"/>
      </xdr:nvSpPr>
      <xdr:spPr>
        <a:xfrm>
          <a:off x="3582043" y="609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76979</xdr:rowOff>
    </xdr:from>
    <xdr:ext cx="405111" cy="259045"/>
    <xdr:sp macro="" textlink="">
      <xdr:nvSpPr>
        <xdr:cNvPr id="70" name="n_1mainValue【道路】&#10;有形固定資産減価償却率"/>
        <xdr:cNvSpPr txBox="1"/>
      </xdr:nvSpPr>
      <xdr:spPr>
        <a:xfrm>
          <a:off x="3582043"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2" name="直線コネクタ 91"/>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3"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4" name="直線コネクタ 93"/>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5"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6" name="直線コネクタ 95"/>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7"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98" name="フローチャート : 判断 97"/>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99" name="フローチャート : 判断 98"/>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91374</xdr:rowOff>
    </xdr:from>
    <xdr:to>
      <xdr:col>14</xdr:col>
      <xdr:colOff>79375</xdr:colOff>
      <xdr:row>41</xdr:row>
      <xdr:rowOff>21524</xdr:rowOff>
    </xdr:to>
    <xdr:sp macro="" textlink="">
      <xdr:nvSpPr>
        <xdr:cNvPr id="105" name="円/楕円 104"/>
        <xdr:cNvSpPr/>
      </xdr:nvSpPr>
      <xdr:spPr>
        <a:xfrm>
          <a:off x="9588500" y="69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06"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12651</xdr:rowOff>
    </xdr:from>
    <xdr:ext cx="469744" cy="259045"/>
    <xdr:sp macro="" textlink="">
      <xdr:nvSpPr>
        <xdr:cNvPr id="107" name="n_1mainValue【道路】&#10;一人当たり延長"/>
        <xdr:cNvSpPr txBox="1"/>
      </xdr:nvSpPr>
      <xdr:spPr>
        <a:xfrm>
          <a:off x="9391727" y="70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2" name="直線コネクタ 131"/>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3"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4" name="直線コネクタ 133"/>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5"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6" name="直線コネクタ 135"/>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7"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38" name="フローチャート : 判断 13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39" name="フローチャート : 判断 138"/>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93980</xdr:rowOff>
    </xdr:from>
    <xdr:to>
      <xdr:col>5</xdr:col>
      <xdr:colOff>409575</xdr:colOff>
      <xdr:row>64</xdr:row>
      <xdr:rowOff>24130</xdr:rowOff>
    </xdr:to>
    <xdr:sp macro="" textlink="">
      <xdr:nvSpPr>
        <xdr:cNvPr id="145" name="円/楕円 144"/>
        <xdr:cNvSpPr/>
      </xdr:nvSpPr>
      <xdr:spPr>
        <a:xfrm>
          <a:off x="3746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135907</xdr:rowOff>
    </xdr:from>
    <xdr:ext cx="405111" cy="259045"/>
    <xdr:sp macro="" textlink="">
      <xdr:nvSpPr>
        <xdr:cNvPr id="146"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15257</xdr:rowOff>
    </xdr:from>
    <xdr:ext cx="405111" cy="259045"/>
    <xdr:sp macro="" textlink="">
      <xdr:nvSpPr>
        <xdr:cNvPr id="147" name="n_1mainValue【橋りょう・トンネル】&#10;有形固定資産減価償却率"/>
        <xdr:cNvSpPr txBox="1"/>
      </xdr:nvSpPr>
      <xdr:spPr>
        <a:xfrm>
          <a:off x="3582043"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86377</xdr:rowOff>
    </xdr:from>
    <xdr:ext cx="531299" cy="259045"/>
    <xdr:sp macro="" textlink="">
      <xdr:nvSpPr>
        <xdr:cNvPr id="161" name="テキスト ボックス 160"/>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110706</xdr:rowOff>
    </xdr:from>
    <xdr:to>
      <xdr:col>15</xdr:col>
      <xdr:colOff>180340</xdr:colOff>
      <xdr:row>63</xdr:row>
      <xdr:rowOff>39785</xdr:rowOff>
    </xdr:to>
    <xdr:cxnSp macro="">
      <xdr:nvCxnSpPr>
        <xdr:cNvPr id="169" name="直線コネクタ 168"/>
        <xdr:cNvCxnSpPr/>
      </xdr:nvCxnSpPr>
      <xdr:spPr>
        <a:xfrm flipV="1">
          <a:off x="10476865" y="9540456"/>
          <a:ext cx="0" cy="1300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43612</xdr:rowOff>
    </xdr:from>
    <xdr:ext cx="534377" cy="259045"/>
    <xdr:sp macro="" textlink="">
      <xdr:nvSpPr>
        <xdr:cNvPr id="170" name="【橋りょう・トンネル】&#10;一人当たり有形固定資産（償却資産）額最小値テキスト"/>
        <xdr:cNvSpPr txBox="1"/>
      </xdr:nvSpPr>
      <xdr:spPr>
        <a:xfrm>
          <a:off x="10566400" y="108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39785</xdr:rowOff>
    </xdr:from>
    <xdr:to>
      <xdr:col>15</xdr:col>
      <xdr:colOff>269875</xdr:colOff>
      <xdr:row>63</xdr:row>
      <xdr:rowOff>39785</xdr:rowOff>
    </xdr:to>
    <xdr:cxnSp macro="">
      <xdr:nvCxnSpPr>
        <xdr:cNvPr id="171" name="直線コネクタ 170"/>
        <xdr:cNvCxnSpPr/>
      </xdr:nvCxnSpPr>
      <xdr:spPr>
        <a:xfrm>
          <a:off x="10388600" y="108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57383</xdr:rowOff>
    </xdr:from>
    <xdr:ext cx="599010" cy="259045"/>
    <xdr:sp macro="" textlink="">
      <xdr:nvSpPr>
        <xdr:cNvPr id="172" name="【橋りょう・トンネル】&#10;一人当たり有形固定資産（償却資産）額最大値テキスト"/>
        <xdr:cNvSpPr txBox="1"/>
      </xdr:nvSpPr>
      <xdr:spPr>
        <a:xfrm>
          <a:off x="10566400" y="931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55</xdr:row>
      <xdr:rowOff>110706</xdr:rowOff>
    </xdr:from>
    <xdr:to>
      <xdr:col>15</xdr:col>
      <xdr:colOff>269875</xdr:colOff>
      <xdr:row>55</xdr:row>
      <xdr:rowOff>110706</xdr:rowOff>
    </xdr:to>
    <xdr:cxnSp macro="">
      <xdr:nvCxnSpPr>
        <xdr:cNvPr id="173" name="直線コネクタ 172"/>
        <xdr:cNvCxnSpPr/>
      </xdr:nvCxnSpPr>
      <xdr:spPr>
        <a:xfrm>
          <a:off x="10388600" y="9540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21389</xdr:rowOff>
    </xdr:from>
    <xdr:ext cx="534377" cy="259045"/>
    <xdr:sp macro="" textlink="">
      <xdr:nvSpPr>
        <xdr:cNvPr id="174" name="【橋りょう・トンネル】&#10;一人当たり有形固定資産（償却資産）額平均値テキスト"/>
        <xdr:cNvSpPr txBox="1"/>
      </xdr:nvSpPr>
      <xdr:spPr>
        <a:xfrm>
          <a:off x="10566400" y="1013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42962</xdr:rowOff>
    </xdr:from>
    <xdr:to>
      <xdr:col>15</xdr:col>
      <xdr:colOff>231775</xdr:colOff>
      <xdr:row>59</xdr:row>
      <xdr:rowOff>144562</xdr:rowOff>
    </xdr:to>
    <xdr:sp macro="" textlink="">
      <xdr:nvSpPr>
        <xdr:cNvPr id="175" name="フローチャート : 判断 174"/>
        <xdr:cNvSpPr/>
      </xdr:nvSpPr>
      <xdr:spPr>
        <a:xfrm>
          <a:off x="10426700" y="1015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1915</xdr:rowOff>
    </xdr:from>
    <xdr:to>
      <xdr:col>14</xdr:col>
      <xdr:colOff>79375</xdr:colOff>
      <xdr:row>60</xdr:row>
      <xdr:rowOff>103515</xdr:rowOff>
    </xdr:to>
    <xdr:sp macro="" textlink="">
      <xdr:nvSpPr>
        <xdr:cNvPr id="176" name="フローチャート : 判断 175"/>
        <xdr:cNvSpPr/>
      </xdr:nvSpPr>
      <xdr:spPr>
        <a:xfrm>
          <a:off x="9588500" y="1028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78039</xdr:rowOff>
    </xdr:from>
    <xdr:to>
      <xdr:col>14</xdr:col>
      <xdr:colOff>79375</xdr:colOff>
      <xdr:row>64</xdr:row>
      <xdr:rowOff>8189</xdr:rowOff>
    </xdr:to>
    <xdr:sp macro="" textlink="">
      <xdr:nvSpPr>
        <xdr:cNvPr id="182" name="円/楕円 181"/>
        <xdr:cNvSpPr/>
      </xdr:nvSpPr>
      <xdr:spPr>
        <a:xfrm>
          <a:off x="9588500" y="1087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120042</xdr:rowOff>
    </xdr:from>
    <xdr:ext cx="534377" cy="259045"/>
    <xdr:sp macro="" textlink="">
      <xdr:nvSpPr>
        <xdr:cNvPr id="183" name="n_1aveValue【橋りょう・トンネル】&#10;一人当たり有形固定資産（償却資産）額"/>
        <xdr:cNvSpPr txBox="1"/>
      </xdr:nvSpPr>
      <xdr:spPr>
        <a:xfrm>
          <a:off x="9359411" y="100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466802</xdr:colOff>
      <xdr:row>63</xdr:row>
      <xdr:rowOff>170766</xdr:rowOff>
    </xdr:from>
    <xdr:ext cx="469744" cy="259045"/>
    <xdr:sp macro="" textlink="">
      <xdr:nvSpPr>
        <xdr:cNvPr id="184" name="n_1mainValue【橋りょう・トンネル】&#10;一人当たり有形固定資産（償却資産）額"/>
        <xdr:cNvSpPr txBox="1"/>
      </xdr:nvSpPr>
      <xdr:spPr>
        <a:xfrm>
          <a:off x="9391727" y="109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07" name="直線コネクタ 206"/>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08"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09" name="直線コネクタ 208"/>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0"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1" name="直線コネクタ 210"/>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2"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3" name="フローチャート : 判断 212"/>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14" name="フローチャート : 判断 213"/>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142748</xdr:rowOff>
    </xdr:from>
    <xdr:to>
      <xdr:col>5</xdr:col>
      <xdr:colOff>409575</xdr:colOff>
      <xdr:row>84</xdr:row>
      <xdr:rowOff>72898</xdr:rowOff>
    </xdr:to>
    <xdr:sp macro="" textlink="">
      <xdr:nvSpPr>
        <xdr:cNvPr id="220" name="円/楕円 219"/>
        <xdr:cNvSpPr/>
      </xdr:nvSpPr>
      <xdr:spPr>
        <a:xfrm>
          <a:off x="3746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36847</xdr:rowOff>
    </xdr:from>
    <xdr:ext cx="405111" cy="259045"/>
    <xdr:sp macro="" textlink="">
      <xdr:nvSpPr>
        <xdr:cNvPr id="221" name="n_1aveValue【公営住宅】&#10;有形固定資産減価償却率"/>
        <xdr:cNvSpPr txBox="1"/>
      </xdr:nvSpPr>
      <xdr:spPr>
        <a:xfrm>
          <a:off x="3582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64025</xdr:rowOff>
    </xdr:from>
    <xdr:ext cx="405111" cy="259045"/>
    <xdr:sp macro="" textlink="">
      <xdr:nvSpPr>
        <xdr:cNvPr id="222" name="n_1mainValue【公営住宅】&#10;有形固定資産減価償却率"/>
        <xdr:cNvSpPr txBox="1"/>
      </xdr:nvSpPr>
      <xdr:spPr>
        <a:xfrm>
          <a:off x="3582043" y="1446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46" name="直線コネクタ 245"/>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47"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48" name="直線コネクタ 247"/>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49"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0" name="直線コネクタ 249"/>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1"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2" name="フローチャート : 判断 251"/>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3" name="フローチャート : 判断 252"/>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50164</xdr:rowOff>
    </xdr:from>
    <xdr:to>
      <xdr:col>14</xdr:col>
      <xdr:colOff>79375</xdr:colOff>
      <xdr:row>77</xdr:row>
      <xdr:rowOff>151764</xdr:rowOff>
    </xdr:to>
    <xdr:sp macro="" textlink="">
      <xdr:nvSpPr>
        <xdr:cNvPr id="259" name="円/楕円 258"/>
        <xdr:cNvSpPr/>
      </xdr:nvSpPr>
      <xdr:spPr>
        <a:xfrm>
          <a:off x="9588500" y="132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129557</xdr:rowOff>
    </xdr:from>
    <xdr:ext cx="469744" cy="259045"/>
    <xdr:sp macro="" textlink="">
      <xdr:nvSpPr>
        <xdr:cNvPr id="260"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168291</xdr:rowOff>
    </xdr:from>
    <xdr:ext cx="469744" cy="259045"/>
    <xdr:sp macro="" textlink="">
      <xdr:nvSpPr>
        <xdr:cNvPr id="261" name="n_1mainValue【公営住宅】&#10;一人当たり面積"/>
        <xdr:cNvSpPr txBox="1"/>
      </xdr:nvSpPr>
      <xdr:spPr>
        <a:xfrm>
          <a:off x="9391727" y="1302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2" name="テキスト ボックス 27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3" name="直線コネクタ 27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4" name="テキスト ボックス 273"/>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5" name="直線コネクタ 27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6" name="テキスト ボックス 27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7" name="直線コネクタ 27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8" name="テキスト ボックス 27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9" name="直線コネクタ 27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0" name="テキスト ボックス 27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1" name="直線コネクタ 28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2" name="テキスト ボックス 28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3" name="直線コネクタ 28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4" name="テキスト ボックス 283"/>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71301</xdr:rowOff>
    </xdr:from>
    <xdr:to>
      <xdr:col>6</xdr:col>
      <xdr:colOff>510540</xdr:colOff>
      <xdr:row>108</xdr:row>
      <xdr:rowOff>37012</xdr:rowOff>
    </xdr:to>
    <xdr:cxnSp macro="">
      <xdr:nvCxnSpPr>
        <xdr:cNvPr id="288" name="直線コネクタ 287"/>
        <xdr:cNvCxnSpPr/>
      </xdr:nvCxnSpPr>
      <xdr:spPr>
        <a:xfrm flipV="1">
          <a:off x="4634865" y="17730651"/>
          <a:ext cx="0" cy="82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40839</xdr:rowOff>
    </xdr:from>
    <xdr:ext cx="405111" cy="259045"/>
    <xdr:sp macro="" textlink="">
      <xdr:nvSpPr>
        <xdr:cNvPr id="289" name="【港湾・漁港】&#10;有形固定資産減価償却率最小値テキスト"/>
        <xdr:cNvSpPr txBox="1"/>
      </xdr:nvSpPr>
      <xdr:spPr>
        <a:xfrm>
          <a:off x="47244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108</xdr:row>
      <xdr:rowOff>37012</xdr:rowOff>
    </xdr:from>
    <xdr:to>
      <xdr:col>6</xdr:col>
      <xdr:colOff>600075</xdr:colOff>
      <xdr:row>108</xdr:row>
      <xdr:rowOff>37012</xdr:rowOff>
    </xdr:to>
    <xdr:cxnSp macro="">
      <xdr:nvCxnSpPr>
        <xdr:cNvPr id="290" name="直線コネクタ 289"/>
        <xdr:cNvCxnSpPr/>
      </xdr:nvCxnSpPr>
      <xdr:spPr>
        <a:xfrm>
          <a:off x="4546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17978</xdr:rowOff>
    </xdr:from>
    <xdr:ext cx="405111" cy="259045"/>
    <xdr:sp macro="" textlink="">
      <xdr:nvSpPr>
        <xdr:cNvPr id="291" name="【港湾・漁港】&#10;有形固定資産減価償却率最大値テキスト"/>
        <xdr:cNvSpPr txBox="1"/>
      </xdr:nvSpPr>
      <xdr:spPr>
        <a:xfrm>
          <a:off x="4724400" y="1750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103</xdr:row>
      <xdr:rowOff>71301</xdr:rowOff>
    </xdr:from>
    <xdr:to>
      <xdr:col>6</xdr:col>
      <xdr:colOff>600075</xdr:colOff>
      <xdr:row>103</xdr:row>
      <xdr:rowOff>71301</xdr:rowOff>
    </xdr:to>
    <xdr:cxnSp macro="">
      <xdr:nvCxnSpPr>
        <xdr:cNvPr id="292" name="直線コネクタ 291"/>
        <xdr:cNvCxnSpPr/>
      </xdr:nvCxnSpPr>
      <xdr:spPr>
        <a:xfrm>
          <a:off x="4546600" y="1773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21789</xdr:rowOff>
    </xdr:from>
    <xdr:ext cx="405111" cy="259045"/>
    <xdr:sp macro="" textlink="">
      <xdr:nvSpPr>
        <xdr:cNvPr id="293" name="【港湾・漁港】&#10;有形固定資産減価償却率平均値テキスト"/>
        <xdr:cNvSpPr txBox="1"/>
      </xdr:nvSpPr>
      <xdr:spPr>
        <a:xfrm>
          <a:off x="4724400" y="1802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43362</xdr:rowOff>
    </xdr:from>
    <xdr:to>
      <xdr:col>6</xdr:col>
      <xdr:colOff>561975</xdr:colOff>
      <xdr:row>105</xdr:row>
      <xdr:rowOff>144962</xdr:rowOff>
    </xdr:to>
    <xdr:sp macro="" textlink="">
      <xdr:nvSpPr>
        <xdr:cNvPr id="294" name="フローチャート : 判断 293"/>
        <xdr:cNvSpPr/>
      </xdr:nvSpPr>
      <xdr:spPr>
        <a:xfrm>
          <a:off x="4584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103777</xdr:rowOff>
    </xdr:from>
    <xdr:to>
      <xdr:col>5</xdr:col>
      <xdr:colOff>409575</xdr:colOff>
      <xdr:row>101</xdr:row>
      <xdr:rowOff>33927</xdr:rowOff>
    </xdr:to>
    <xdr:sp macro="" textlink="">
      <xdr:nvSpPr>
        <xdr:cNvPr id="295" name="フローチャート : 判断 294"/>
        <xdr:cNvSpPr/>
      </xdr:nvSpPr>
      <xdr:spPr>
        <a:xfrm>
          <a:off x="3746500" y="1724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6" name="テキスト ボックス 29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7" name="テキスト ボックス 29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8" name="テキスト ボックス 29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9" name="テキスト ボックス 29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0" name="テキスト ボックス 29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907</xdr:rowOff>
    </xdr:from>
    <xdr:to>
      <xdr:col>5</xdr:col>
      <xdr:colOff>409575</xdr:colOff>
      <xdr:row>107</xdr:row>
      <xdr:rowOff>102507</xdr:rowOff>
    </xdr:to>
    <xdr:sp macro="" textlink="">
      <xdr:nvSpPr>
        <xdr:cNvPr id="301" name="円/楕円 300"/>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50454</xdr:rowOff>
    </xdr:from>
    <xdr:ext cx="405111" cy="259045"/>
    <xdr:sp macro="" textlink="">
      <xdr:nvSpPr>
        <xdr:cNvPr id="302" name="n_1aveValue【港湾・漁港】&#10;有形固定資産減価償却率"/>
        <xdr:cNvSpPr txBox="1"/>
      </xdr:nvSpPr>
      <xdr:spPr>
        <a:xfrm>
          <a:off x="3582043"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93634</xdr:rowOff>
    </xdr:from>
    <xdr:ext cx="405111" cy="259045"/>
    <xdr:sp macro="" textlink="">
      <xdr:nvSpPr>
        <xdr:cNvPr id="303" name="n_1mainValue【港湾・漁港】&#10;有形固定資産減価償却率"/>
        <xdr:cNvSpPr txBox="1"/>
      </xdr:nvSpPr>
      <xdr:spPr>
        <a:xfrm>
          <a:off x="3582043"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4" name="直線コネクタ 3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15" name="テキスト ボックス 3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6" name="直線コネクタ 3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17" name="テキスト ボックス 316"/>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18" name="直線コネクタ 3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19" name="テキスト ボックス 318"/>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0" name="直線コネクタ 3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21" name="テキスト ボックス 320"/>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2" name="直線コネクタ 3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129920</xdr:rowOff>
    </xdr:from>
    <xdr:ext cx="531299" cy="259045"/>
    <xdr:sp macro="" textlink="">
      <xdr:nvSpPr>
        <xdr:cNvPr id="323" name="テキスト ボックス 322"/>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4" name="直線コネクタ 3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5" name="テキスト ボックス 32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7" name="テキスト ボックス 32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153401</xdr:rowOff>
    </xdr:from>
    <xdr:to>
      <xdr:col>15</xdr:col>
      <xdr:colOff>180340</xdr:colOff>
      <xdr:row>108</xdr:row>
      <xdr:rowOff>32635</xdr:rowOff>
    </xdr:to>
    <xdr:cxnSp macro="">
      <xdr:nvCxnSpPr>
        <xdr:cNvPr id="329" name="直線コネクタ 328"/>
        <xdr:cNvCxnSpPr/>
      </xdr:nvCxnSpPr>
      <xdr:spPr>
        <a:xfrm flipV="1">
          <a:off x="10476865" y="18498551"/>
          <a:ext cx="0" cy="5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62475</xdr:rowOff>
    </xdr:from>
    <xdr:ext cx="534377" cy="259045"/>
    <xdr:sp macro="" textlink="">
      <xdr:nvSpPr>
        <xdr:cNvPr id="330" name="【港湾・漁港】&#10;一人当たり有形固定資産（償却資産）額最小値テキスト"/>
        <xdr:cNvSpPr txBox="1"/>
      </xdr:nvSpPr>
      <xdr:spPr>
        <a:xfrm>
          <a:off x="10566400" y="185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108</xdr:row>
      <xdr:rowOff>32635</xdr:rowOff>
    </xdr:from>
    <xdr:to>
      <xdr:col>15</xdr:col>
      <xdr:colOff>269875</xdr:colOff>
      <xdr:row>108</xdr:row>
      <xdr:rowOff>32635</xdr:rowOff>
    </xdr:to>
    <xdr:cxnSp macro="">
      <xdr:nvCxnSpPr>
        <xdr:cNvPr id="331" name="直線コネクタ 330"/>
        <xdr:cNvCxnSpPr/>
      </xdr:nvCxnSpPr>
      <xdr:spPr>
        <a:xfrm>
          <a:off x="10388600" y="1854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100078</xdr:rowOff>
    </xdr:from>
    <xdr:ext cx="534377" cy="259045"/>
    <xdr:sp macro="" textlink="">
      <xdr:nvSpPr>
        <xdr:cNvPr id="332" name="【港湾・漁港】&#10;一人当たり有形固定資産（償却資産）額最大値テキスト"/>
        <xdr:cNvSpPr txBox="1"/>
      </xdr:nvSpPr>
      <xdr:spPr>
        <a:xfrm>
          <a:off x="10566400" y="182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107</xdr:row>
      <xdr:rowOff>153401</xdr:rowOff>
    </xdr:from>
    <xdr:to>
      <xdr:col>15</xdr:col>
      <xdr:colOff>269875</xdr:colOff>
      <xdr:row>107</xdr:row>
      <xdr:rowOff>153401</xdr:rowOff>
    </xdr:to>
    <xdr:cxnSp macro="">
      <xdr:nvCxnSpPr>
        <xdr:cNvPr id="333" name="直線コネクタ 332"/>
        <xdr:cNvCxnSpPr/>
      </xdr:nvCxnSpPr>
      <xdr:spPr>
        <a:xfrm>
          <a:off x="10388600" y="184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106926</xdr:rowOff>
    </xdr:from>
    <xdr:ext cx="534377" cy="259045"/>
    <xdr:sp macro="" textlink="">
      <xdr:nvSpPr>
        <xdr:cNvPr id="334" name="【港湾・漁港】&#10;一人当たり有形固定資産（償却資産）額平均値テキスト"/>
        <xdr:cNvSpPr txBox="1"/>
      </xdr:nvSpPr>
      <xdr:spPr>
        <a:xfrm>
          <a:off x="10566400" y="18452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128499</xdr:rowOff>
    </xdr:from>
    <xdr:to>
      <xdr:col>15</xdr:col>
      <xdr:colOff>231775</xdr:colOff>
      <xdr:row>108</xdr:row>
      <xdr:rowOff>58649</xdr:rowOff>
    </xdr:to>
    <xdr:sp macro="" textlink="">
      <xdr:nvSpPr>
        <xdr:cNvPr id="335" name="フローチャート : 判断 334"/>
        <xdr:cNvSpPr/>
      </xdr:nvSpPr>
      <xdr:spPr>
        <a:xfrm>
          <a:off x="10426700" y="1847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151113</xdr:rowOff>
    </xdr:from>
    <xdr:to>
      <xdr:col>14</xdr:col>
      <xdr:colOff>79375</xdr:colOff>
      <xdr:row>104</xdr:row>
      <xdr:rowOff>81263</xdr:rowOff>
    </xdr:to>
    <xdr:sp macro="" textlink="">
      <xdr:nvSpPr>
        <xdr:cNvPr id="336" name="フローチャート : 判断 335"/>
        <xdr:cNvSpPr/>
      </xdr:nvSpPr>
      <xdr:spPr>
        <a:xfrm>
          <a:off x="9588500" y="178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105721</xdr:rowOff>
    </xdr:from>
    <xdr:to>
      <xdr:col>14</xdr:col>
      <xdr:colOff>79375</xdr:colOff>
      <xdr:row>101</xdr:row>
      <xdr:rowOff>35871</xdr:rowOff>
    </xdr:to>
    <xdr:sp macro="" textlink="">
      <xdr:nvSpPr>
        <xdr:cNvPr id="342" name="円/楕円 341"/>
        <xdr:cNvSpPr/>
      </xdr:nvSpPr>
      <xdr:spPr>
        <a:xfrm>
          <a:off x="9588500" y="172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72390</xdr:rowOff>
    </xdr:from>
    <xdr:ext cx="534377" cy="259045"/>
    <xdr:sp macro="" textlink="">
      <xdr:nvSpPr>
        <xdr:cNvPr id="343" name="n_1aveValue【港湾・漁港】&#10;一人当たり有形固定資産（償却資産）額"/>
        <xdr:cNvSpPr txBox="1"/>
      </xdr:nvSpPr>
      <xdr:spPr>
        <a:xfrm>
          <a:off x="9359411" y="1790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434486</xdr:colOff>
      <xdr:row>99</xdr:row>
      <xdr:rowOff>52398</xdr:rowOff>
    </xdr:from>
    <xdr:ext cx="534377" cy="259045"/>
    <xdr:sp macro="" textlink="">
      <xdr:nvSpPr>
        <xdr:cNvPr id="344" name="n_1mainValue【港湾・漁港】&#10;一人当たり有形固定資産（償却資産）額"/>
        <xdr:cNvSpPr txBox="1"/>
      </xdr:nvSpPr>
      <xdr:spPr>
        <a:xfrm>
          <a:off x="9359411" y="170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5" name="テキスト ボックス 3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5" name="テキスト ボックス 36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7" name="テキスト ボックス 3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69" name="直線コネクタ 368"/>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70"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71" name="直線コネクタ 370"/>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72"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73" name="直線コネクタ 372"/>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4"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75" name="フローチャート : 判断 37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76" name="フローチャート : 判断 37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143510</xdr:rowOff>
    </xdr:from>
    <xdr:to>
      <xdr:col>22</xdr:col>
      <xdr:colOff>415925</xdr:colOff>
      <xdr:row>42</xdr:row>
      <xdr:rowOff>73660</xdr:rowOff>
    </xdr:to>
    <xdr:sp macro="" textlink="">
      <xdr:nvSpPr>
        <xdr:cNvPr id="382" name="円/楕円 381"/>
        <xdr:cNvSpPr/>
      </xdr:nvSpPr>
      <xdr:spPr>
        <a:xfrm>
          <a:off x="15430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154957</xdr:rowOff>
    </xdr:from>
    <xdr:ext cx="405111" cy="259045"/>
    <xdr:sp macro="" textlink="">
      <xdr:nvSpPr>
        <xdr:cNvPr id="383" name="n_1aveValue【認定こども園・幼稚園・保育所】&#10;有形固定資産減価償却率"/>
        <xdr:cNvSpPr txBox="1"/>
      </xdr:nvSpPr>
      <xdr:spPr>
        <a:xfrm>
          <a:off x="15266043"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64787</xdr:rowOff>
    </xdr:from>
    <xdr:ext cx="405111" cy="259045"/>
    <xdr:sp macro="" textlink="">
      <xdr:nvSpPr>
        <xdr:cNvPr id="384" name="n_1mainValue【認定こども園・幼稚園・保育所】&#10;有形固定資産減価償却率"/>
        <xdr:cNvSpPr txBox="1"/>
      </xdr:nvSpPr>
      <xdr:spPr>
        <a:xfrm>
          <a:off x="15266043"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08" name="直線コネクタ 407"/>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09"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10" name="直線コネクタ 40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11"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12" name="直線コネクタ 411"/>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13"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14" name="フローチャート : 判断 413"/>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15" name="フローチャート : 判断 41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135890</xdr:rowOff>
    </xdr:from>
    <xdr:to>
      <xdr:col>31</xdr:col>
      <xdr:colOff>85725</xdr:colOff>
      <xdr:row>36</xdr:row>
      <xdr:rowOff>66040</xdr:rowOff>
    </xdr:to>
    <xdr:sp macro="" textlink="">
      <xdr:nvSpPr>
        <xdr:cNvPr id="421" name="円/楕円 420"/>
        <xdr:cNvSpPr/>
      </xdr:nvSpPr>
      <xdr:spPr>
        <a:xfrm>
          <a:off x="2127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102887</xdr:rowOff>
    </xdr:from>
    <xdr:ext cx="469744" cy="259045"/>
    <xdr:sp macro="" textlink="">
      <xdr:nvSpPr>
        <xdr:cNvPr id="422"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82567</xdr:rowOff>
    </xdr:from>
    <xdr:ext cx="469744" cy="259045"/>
    <xdr:sp macro="" textlink="">
      <xdr:nvSpPr>
        <xdr:cNvPr id="423" name="n_1mainValue【認定こども園・幼稚園・保育所】&#10;一人当たり面積"/>
        <xdr:cNvSpPr txBox="1"/>
      </xdr:nvSpPr>
      <xdr:spPr>
        <a:xfrm>
          <a:off x="21075727"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5" name="直線コネクタ 4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6" name="テキスト ボックス 43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7" name="直線コネクタ 4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8" name="テキスト ボックス 4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1" name="直線コネクタ 4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2" name="テキスト ボックス 4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3" name="直線コネクタ 4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4" name="テキスト ボックス 4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6" name="テキスト ボックス 44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48" name="直線コネクタ 447"/>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49"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50" name="直線コネクタ 449"/>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51"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52" name="直線コネクタ 451"/>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53"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54" name="フローチャート : 判断 453"/>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55" name="フローチャート : 判断 454"/>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55880</xdr:rowOff>
    </xdr:from>
    <xdr:to>
      <xdr:col>22</xdr:col>
      <xdr:colOff>415925</xdr:colOff>
      <xdr:row>60</xdr:row>
      <xdr:rowOff>157480</xdr:rowOff>
    </xdr:to>
    <xdr:sp macro="" textlink="">
      <xdr:nvSpPr>
        <xdr:cNvPr id="461" name="円/楕円 460"/>
        <xdr:cNvSpPr/>
      </xdr:nvSpPr>
      <xdr:spPr>
        <a:xfrm>
          <a:off x="15430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36847</xdr:rowOff>
    </xdr:from>
    <xdr:ext cx="405111" cy="259045"/>
    <xdr:sp macro="" textlink="">
      <xdr:nvSpPr>
        <xdr:cNvPr id="462" name="n_1aveValue【学校施設】&#10;有形固定資産減価償却率"/>
        <xdr:cNvSpPr txBox="1"/>
      </xdr:nvSpPr>
      <xdr:spPr>
        <a:xfrm>
          <a:off x="15266043"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148607</xdr:rowOff>
    </xdr:from>
    <xdr:ext cx="405111" cy="259045"/>
    <xdr:sp macro="" textlink="">
      <xdr:nvSpPr>
        <xdr:cNvPr id="463" name="n_1mainValue【学校施設】&#10;有形固定資産減価償却率"/>
        <xdr:cNvSpPr txBox="1"/>
      </xdr:nvSpPr>
      <xdr:spPr>
        <a:xfrm>
          <a:off x="15266043"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4" name="テキスト ボックス 4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5" name="直線コネクタ 4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6" name="テキスト ボックス 4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7" name="直線コネクタ 4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78" name="テキスト ボックス 4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79" name="直線コネクタ 4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0" name="テキスト ボックス 4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1" name="直線コネクタ 4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2" name="テキスト ボックス 4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3" name="直線コネクタ 4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4" name="テキスト ボックス 4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5" name="直線コネクタ 4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6" name="テキスト ボックス 4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90" name="直線コネクタ 489"/>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91"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92" name="直線コネクタ 491"/>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93"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94" name="直線コネクタ 493"/>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495"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96" name="フローチャート : 判断 495"/>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97" name="フローチャート : 判断 496"/>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105954</xdr:rowOff>
    </xdr:from>
    <xdr:to>
      <xdr:col>31</xdr:col>
      <xdr:colOff>85725</xdr:colOff>
      <xdr:row>59</xdr:row>
      <xdr:rowOff>36104</xdr:rowOff>
    </xdr:to>
    <xdr:sp macro="" textlink="">
      <xdr:nvSpPr>
        <xdr:cNvPr id="503" name="円/楕円 502"/>
        <xdr:cNvSpPr/>
      </xdr:nvSpPr>
      <xdr:spPr>
        <a:xfrm>
          <a:off x="2127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61521</xdr:rowOff>
    </xdr:from>
    <xdr:ext cx="469744" cy="259045"/>
    <xdr:sp macro="" textlink="">
      <xdr:nvSpPr>
        <xdr:cNvPr id="504"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52631</xdr:rowOff>
    </xdr:from>
    <xdr:ext cx="469744" cy="259045"/>
    <xdr:sp macro="" textlink="">
      <xdr:nvSpPr>
        <xdr:cNvPr id="505" name="n_1mainValue【学校施設】&#10;一人当たり面積"/>
        <xdr:cNvSpPr txBox="1"/>
      </xdr:nvSpPr>
      <xdr:spPr>
        <a:xfrm>
          <a:off x="210757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6" name="テキスト ボックス 51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7" name="直線コネクタ 51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8" name="テキスト ボックス 51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9" name="直線コネクタ 51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0" name="テキスト ボックス 51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1" name="直線コネクタ 52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2" name="テキスト ボックス 52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3" name="直線コネクタ 52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4" name="テキスト ボックス 52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5" name="直線コネクタ 5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6" name="テキスト ボックス 52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528" name="直線コネクタ 527"/>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529"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530" name="直線コネクタ 529"/>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31"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32" name="直線コネクタ 531"/>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33"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34" name="フローチャート : 判断 533"/>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35" name="フローチャート : 判断 534"/>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6" name="テキスト ボックス 5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7" name="テキスト ボックス 5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8" name="テキスト ボックス 5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9" name="テキスト ボックス 5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0" name="テキスト ボックス 5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87885</xdr:rowOff>
    </xdr:from>
    <xdr:to>
      <xdr:col>22</xdr:col>
      <xdr:colOff>415925</xdr:colOff>
      <xdr:row>81</xdr:row>
      <xdr:rowOff>18035</xdr:rowOff>
    </xdr:to>
    <xdr:sp macro="" textlink="">
      <xdr:nvSpPr>
        <xdr:cNvPr id="541" name="円/楕円 540"/>
        <xdr:cNvSpPr/>
      </xdr:nvSpPr>
      <xdr:spPr>
        <a:xfrm>
          <a:off x="15430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77740</xdr:rowOff>
    </xdr:from>
    <xdr:ext cx="405111" cy="259045"/>
    <xdr:sp macro="" textlink="">
      <xdr:nvSpPr>
        <xdr:cNvPr id="542"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34562</xdr:rowOff>
    </xdr:from>
    <xdr:ext cx="405111" cy="259045"/>
    <xdr:sp macro="" textlink="">
      <xdr:nvSpPr>
        <xdr:cNvPr id="543" name="n_1mainValue【児童館】&#10;有形固定資産減価償却率"/>
        <xdr:cNvSpPr txBox="1"/>
      </xdr:nvSpPr>
      <xdr:spPr>
        <a:xfrm>
          <a:off x="15266043"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67" name="直線コネクタ 566"/>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68"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69" name="直線コネクタ 56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70"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71" name="直線コネクタ 57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72"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73" name="フローチャート : 判断 57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74" name="フローチャート : 判断 57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5" name="テキスト ボックス 5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580" name="円/楕円 579"/>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60977</xdr:rowOff>
    </xdr:from>
    <xdr:ext cx="469744" cy="259045"/>
    <xdr:sp macro="" textlink="">
      <xdr:nvSpPr>
        <xdr:cNvPr id="581"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162577</xdr:rowOff>
    </xdr:from>
    <xdr:ext cx="469744" cy="259045"/>
    <xdr:sp macro="" textlink="">
      <xdr:nvSpPr>
        <xdr:cNvPr id="582"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5" name="テキスト ボックス 59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5" name="テキスト ボックス 60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7" name="テキスト ボックス 6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609" name="直線コネクタ 608"/>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610"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611" name="直線コネクタ 61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612"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613" name="直線コネクタ 612"/>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614"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615" name="フローチャート : 判断 614"/>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616" name="フローチャート : 判断 615"/>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7" name="テキスト ボックス 6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8" name="テキスト ボックス 6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9" name="テキスト ボックス 6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0" name="テキスト ボックス 6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1" name="テキスト ボックス 6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84182</xdr:rowOff>
    </xdr:from>
    <xdr:to>
      <xdr:col>22</xdr:col>
      <xdr:colOff>415925</xdr:colOff>
      <xdr:row>105</xdr:row>
      <xdr:rowOff>14332</xdr:rowOff>
    </xdr:to>
    <xdr:sp macro="" textlink="">
      <xdr:nvSpPr>
        <xdr:cNvPr id="622" name="円/楕円 621"/>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56078</xdr:rowOff>
    </xdr:from>
    <xdr:ext cx="405111" cy="259045"/>
    <xdr:sp macro="" textlink="">
      <xdr:nvSpPr>
        <xdr:cNvPr id="623"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30859</xdr:rowOff>
    </xdr:from>
    <xdr:ext cx="405111" cy="259045"/>
    <xdr:sp macro="" textlink="">
      <xdr:nvSpPr>
        <xdr:cNvPr id="624" name="n_1mainValue【公民館】&#10;有形固定資産減価償却率"/>
        <xdr:cNvSpPr txBox="1"/>
      </xdr:nvSpPr>
      <xdr:spPr>
        <a:xfrm>
          <a:off x="15266043"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5" name="テキスト ボックス 6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6" name="直線コネクタ 6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7" name="テキスト ボックス 6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8" name="直線コネクタ 6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9" name="テキスト ボックス 6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40" name="直線コネクタ 6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41" name="テキスト ボックス 6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42" name="直線コネクタ 6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3" name="テキスト ボックス 6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4" name="直線コネクタ 6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5" name="テキスト ボックス 6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6" name="直線コネクタ 6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7" name="テキスト ボックス 6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8" name="直線コネクタ 6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9" name="テキスト ボックス 6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51" name="直線コネクタ 650"/>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52"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53" name="直線コネクタ 652"/>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54"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55" name="直線コネクタ 654"/>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39206</xdr:rowOff>
    </xdr:from>
    <xdr:ext cx="469744" cy="259045"/>
    <xdr:sp macro="" textlink="">
      <xdr:nvSpPr>
        <xdr:cNvPr id="656" name="【公民館】&#10;一人当たり面積平均値テキスト"/>
        <xdr:cNvSpPr txBox="1"/>
      </xdr:nvSpPr>
      <xdr:spPr>
        <a:xfrm>
          <a:off x="22250400" y="18041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57" name="フローチャート : 判断 656"/>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58" name="フローチャート : 判断 657"/>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96157</xdr:rowOff>
    </xdr:from>
    <xdr:to>
      <xdr:col>31</xdr:col>
      <xdr:colOff>85725</xdr:colOff>
      <xdr:row>103</xdr:row>
      <xdr:rowOff>26307</xdr:rowOff>
    </xdr:to>
    <xdr:sp macro="" textlink="">
      <xdr:nvSpPr>
        <xdr:cNvPr id="664" name="円/楕円 663"/>
        <xdr:cNvSpPr/>
      </xdr:nvSpPr>
      <xdr:spPr>
        <a:xfrm>
          <a:off x="21272500" y="1758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88191</xdr:rowOff>
    </xdr:from>
    <xdr:ext cx="469744" cy="259045"/>
    <xdr:sp macro="" textlink="">
      <xdr:nvSpPr>
        <xdr:cNvPr id="665" name="n_1aveValue【公民館】&#10;一人当たり面積"/>
        <xdr:cNvSpPr txBox="1"/>
      </xdr:nvSpPr>
      <xdr:spPr>
        <a:xfrm>
          <a:off x="210757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42834</xdr:rowOff>
    </xdr:from>
    <xdr:ext cx="469744" cy="259045"/>
    <xdr:sp macro="" textlink="">
      <xdr:nvSpPr>
        <xdr:cNvPr id="666" name="n_1mainValue【公民館】&#10;一人当たり面積"/>
        <xdr:cNvSpPr txBox="1"/>
      </xdr:nvSpPr>
      <xdr:spPr>
        <a:xfrm>
          <a:off x="21075727" y="1735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類似団体と比較して特に有形固定資産減価償却率が低くなっている施設は、道路、認定こども園・幼稚園・保育所である。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道路については、道路インフラと橋梁・トンネルとを併せた長寿命化事業等の積極的な実施によるものであり、認定こども園・幼稚園・保育所については、平成２４年度から平成２６年度にかけて保育所６園の改修工事を実施したことによるものであると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類似団体と比較して特に有形固定資産減価償却率の高い施設については、鳥取市公共施設等総合管理計画に基づき、施設の統廃合・集約化・複合化を念頭に置いたうえで、老朽化対策を進めていく。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鳥取県鳥取市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190,960
189,702
765.31
96,883,163
95,473,561
1,250,833
50,520,040
96,778,778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97790</xdr:rowOff>
    </xdr:from>
    <xdr:to>
      <xdr:col>5</xdr:col>
      <xdr:colOff>409575</xdr:colOff>
      <xdr:row>39</xdr:row>
      <xdr:rowOff>27940</xdr:rowOff>
    </xdr:to>
    <xdr:sp macro="" textlink="">
      <xdr:nvSpPr>
        <xdr:cNvPr id="71" name="円/楕円 70"/>
        <xdr:cNvSpPr/>
      </xdr:nvSpPr>
      <xdr:spPr>
        <a:xfrm>
          <a:off x="3746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44467</xdr:rowOff>
    </xdr:from>
    <xdr:ext cx="405111" cy="259045"/>
    <xdr:sp macro="" textlink="">
      <xdr:nvSpPr>
        <xdr:cNvPr id="72" name="n_1mainValue【図書館】&#10;有形固定資産減価償却率"/>
        <xdr:cNvSpPr txBox="1"/>
      </xdr:nvSpPr>
      <xdr:spPr>
        <a:xfrm>
          <a:off x="3582043"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40</xdr:row>
      <xdr:rowOff>38100</xdr:rowOff>
    </xdr:to>
    <xdr:cxnSp macro="">
      <xdr:nvCxnSpPr>
        <xdr:cNvPr id="96" name="直線コネクタ 95"/>
        <xdr:cNvCxnSpPr/>
      </xdr:nvCxnSpPr>
      <xdr:spPr>
        <a:xfrm flipV="1">
          <a:off x="10476865" y="5715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41927</xdr:rowOff>
    </xdr:from>
    <xdr:ext cx="469744" cy="259045"/>
    <xdr:sp macro="" textlink="">
      <xdr:nvSpPr>
        <xdr:cNvPr id="97" name="【図書館】&#10;一人当たり面積最小値テキスト"/>
        <xdr:cNvSpPr txBox="1"/>
      </xdr:nvSpPr>
      <xdr:spPr>
        <a:xfrm>
          <a:off x="105664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38100</xdr:rowOff>
    </xdr:from>
    <xdr:to>
      <xdr:col>15</xdr:col>
      <xdr:colOff>269875</xdr:colOff>
      <xdr:row>40</xdr:row>
      <xdr:rowOff>38100</xdr:rowOff>
    </xdr:to>
    <xdr:cxnSp macro="">
      <xdr:nvCxnSpPr>
        <xdr:cNvPr id="98" name="直線コネクタ 97"/>
        <xdr:cNvCxnSpPr/>
      </xdr:nvCxnSpPr>
      <xdr:spPr>
        <a:xfrm>
          <a:off x="10388600" y="689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9"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0" name="直線コネクタ 9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41927</xdr:rowOff>
    </xdr:from>
    <xdr:ext cx="469744" cy="259045"/>
    <xdr:sp macro="" textlink="">
      <xdr:nvSpPr>
        <xdr:cNvPr id="101" name="【図書館】&#10;一人当たり面積平均値テキスト"/>
        <xdr:cNvSpPr txBox="1"/>
      </xdr:nvSpPr>
      <xdr:spPr>
        <a:xfrm>
          <a:off x="10566400" y="621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63500</xdr:rowOff>
    </xdr:from>
    <xdr:to>
      <xdr:col>15</xdr:col>
      <xdr:colOff>231775</xdr:colOff>
      <xdr:row>36</xdr:row>
      <xdr:rowOff>165100</xdr:rowOff>
    </xdr:to>
    <xdr:sp macro="" textlink="">
      <xdr:nvSpPr>
        <xdr:cNvPr id="102" name="フローチャート : 判断 101"/>
        <xdr:cNvSpPr/>
      </xdr:nvSpPr>
      <xdr:spPr>
        <a:xfrm>
          <a:off x="104267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63500</xdr:rowOff>
    </xdr:from>
    <xdr:to>
      <xdr:col>14</xdr:col>
      <xdr:colOff>79375</xdr:colOff>
      <xdr:row>36</xdr:row>
      <xdr:rowOff>165100</xdr:rowOff>
    </xdr:to>
    <xdr:sp macro="" textlink="">
      <xdr:nvSpPr>
        <xdr:cNvPr id="103" name="フローチャート : 判断 102"/>
        <xdr:cNvSpPr/>
      </xdr:nvSpPr>
      <xdr:spPr>
        <a:xfrm>
          <a:off x="95885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10177</xdr:rowOff>
    </xdr:from>
    <xdr:ext cx="469744" cy="259045"/>
    <xdr:sp macro="" textlink="">
      <xdr:nvSpPr>
        <xdr:cNvPr id="104" name="n_1aveValue【図書館】&#10;一人当たり面積"/>
        <xdr:cNvSpPr txBox="1"/>
      </xdr:nvSpPr>
      <xdr:spPr>
        <a:xfrm>
          <a:off x="9391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139700</xdr:rowOff>
    </xdr:from>
    <xdr:to>
      <xdr:col>14</xdr:col>
      <xdr:colOff>79375</xdr:colOff>
      <xdr:row>41</xdr:row>
      <xdr:rowOff>69850</xdr:rowOff>
    </xdr:to>
    <xdr:sp macro="" textlink="">
      <xdr:nvSpPr>
        <xdr:cNvPr id="110" name="円/楕円 109"/>
        <xdr:cNvSpPr/>
      </xdr:nvSpPr>
      <xdr:spPr>
        <a:xfrm>
          <a:off x="958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60977</xdr:rowOff>
    </xdr:from>
    <xdr:ext cx="469744" cy="259045"/>
    <xdr:sp macro="" textlink="">
      <xdr:nvSpPr>
        <xdr:cNvPr id="111" name="n_1mainValue【図書館】&#10;一人当たり面積"/>
        <xdr:cNvSpPr txBox="1"/>
      </xdr:nvSpPr>
      <xdr:spPr>
        <a:xfrm>
          <a:off x="9391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160020</xdr:rowOff>
    </xdr:from>
    <xdr:to>
      <xdr:col>6</xdr:col>
      <xdr:colOff>510540</xdr:colOff>
      <xdr:row>63</xdr:row>
      <xdr:rowOff>20574</xdr:rowOff>
    </xdr:to>
    <xdr:cxnSp macro="">
      <xdr:nvCxnSpPr>
        <xdr:cNvPr id="134" name="直線コネクタ 133"/>
        <xdr:cNvCxnSpPr/>
      </xdr:nvCxnSpPr>
      <xdr:spPr>
        <a:xfrm flipV="1">
          <a:off x="4634865" y="9932670"/>
          <a:ext cx="0" cy="88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24401</xdr:rowOff>
    </xdr:from>
    <xdr:ext cx="405111" cy="259045"/>
    <xdr:sp macro="" textlink="">
      <xdr:nvSpPr>
        <xdr:cNvPr id="135" name="【体育館・プール】&#10;有形固定資産減価償却率最小値テキスト"/>
        <xdr:cNvSpPr txBox="1"/>
      </xdr:nvSpPr>
      <xdr:spPr>
        <a:xfrm>
          <a:off x="4724400" y="1082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20574</xdr:rowOff>
    </xdr:from>
    <xdr:to>
      <xdr:col>6</xdr:col>
      <xdr:colOff>600075</xdr:colOff>
      <xdr:row>63</xdr:row>
      <xdr:rowOff>20574</xdr:rowOff>
    </xdr:to>
    <xdr:cxnSp macro="">
      <xdr:nvCxnSpPr>
        <xdr:cNvPr id="136" name="直線コネクタ 135"/>
        <xdr:cNvCxnSpPr/>
      </xdr:nvCxnSpPr>
      <xdr:spPr>
        <a:xfrm>
          <a:off x="4546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106697</xdr:rowOff>
    </xdr:from>
    <xdr:ext cx="405111" cy="259045"/>
    <xdr:sp macro="" textlink="">
      <xdr:nvSpPr>
        <xdr:cNvPr id="137" name="【体育館・プール】&#10;有形固定資産減価償却率最大値テキスト"/>
        <xdr:cNvSpPr txBox="1"/>
      </xdr:nvSpPr>
      <xdr:spPr>
        <a:xfrm>
          <a:off x="4724400" y="970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57</xdr:row>
      <xdr:rowOff>160020</xdr:rowOff>
    </xdr:from>
    <xdr:to>
      <xdr:col>6</xdr:col>
      <xdr:colOff>600075</xdr:colOff>
      <xdr:row>57</xdr:row>
      <xdr:rowOff>160020</xdr:rowOff>
    </xdr:to>
    <xdr:cxnSp macro="">
      <xdr:nvCxnSpPr>
        <xdr:cNvPr id="138" name="直線コネクタ 137"/>
        <xdr:cNvCxnSpPr/>
      </xdr:nvCxnSpPr>
      <xdr:spPr>
        <a:xfrm>
          <a:off x="4546600" y="9932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94505</xdr:rowOff>
    </xdr:from>
    <xdr:ext cx="405111" cy="259045"/>
    <xdr:sp macro="" textlink="">
      <xdr:nvSpPr>
        <xdr:cNvPr id="139" name="【体育館・プール】&#10;有形固定資産減価償却率平均値テキスト"/>
        <xdr:cNvSpPr txBox="1"/>
      </xdr:nvSpPr>
      <xdr:spPr>
        <a:xfrm>
          <a:off x="4724400" y="1021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116078</xdr:rowOff>
    </xdr:from>
    <xdr:to>
      <xdr:col>6</xdr:col>
      <xdr:colOff>561975</xdr:colOff>
      <xdr:row>60</xdr:row>
      <xdr:rowOff>46228</xdr:rowOff>
    </xdr:to>
    <xdr:sp macro="" textlink="">
      <xdr:nvSpPr>
        <xdr:cNvPr id="140" name="フローチャート : 判断 139"/>
        <xdr:cNvSpPr/>
      </xdr:nvSpPr>
      <xdr:spPr>
        <a:xfrm>
          <a:off x="45847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132080</xdr:rowOff>
    </xdr:from>
    <xdr:to>
      <xdr:col>5</xdr:col>
      <xdr:colOff>409575</xdr:colOff>
      <xdr:row>60</xdr:row>
      <xdr:rowOff>62230</xdr:rowOff>
    </xdr:to>
    <xdr:sp macro="" textlink="">
      <xdr:nvSpPr>
        <xdr:cNvPr id="141" name="フローチャート : 判断 140"/>
        <xdr:cNvSpPr/>
      </xdr:nvSpPr>
      <xdr:spPr>
        <a:xfrm>
          <a:off x="3746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53357</xdr:rowOff>
    </xdr:from>
    <xdr:ext cx="405111" cy="259045"/>
    <xdr:sp macro="" textlink="">
      <xdr:nvSpPr>
        <xdr:cNvPr id="142" name="n_1aveValue【体育館・プール】&#10;有形固定資産減価償却率"/>
        <xdr:cNvSpPr txBox="1"/>
      </xdr:nvSpPr>
      <xdr:spPr>
        <a:xfrm>
          <a:off x="3582043"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152654</xdr:rowOff>
    </xdr:from>
    <xdr:to>
      <xdr:col>5</xdr:col>
      <xdr:colOff>409575</xdr:colOff>
      <xdr:row>56</xdr:row>
      <xdr:rowOff>82804</xdr:rowOff>
    </xdr:to>
    <xdr:sp macro="" textlink="">
      <xdr:nvSpPr>
        <xdr:cNvPr id="148" name="円/楕円 147"/>
        <xdr:cNvSpPr/>
      </xdr:nvSpPr>
      <xdr:spPr>
        <a:xfrm>
          <a:off x="3746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99331</xdr:rowOff>
    </xdr:from>
    <xdr:ext cx="405111" cy="259045"/>
    <xdr:sp macro="" textlink="">
      <xdr:nvSpPr>
        <xdr:cNvPr id="149" name="n_1mainValue【体育館・プール】&#10;有形固定資産減価償却率"/>
        <xdr:cNvSpPr txBox="1"/>
      </xdr:nvSpPr>
      <xdr:spPr>
        <a:xfrm>
          <a:off x="3582043"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1" name="テキスト ボックス 16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3" name="テキスト ボックス 16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5" name="テキスト ボックス 16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7" name="テキスト ボックス 16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9" name="テキスト ボックス 16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1" name="テキスト ボックス 17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3" name="直線コネクタ 172"/>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4"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5" name="直線コネクタ 174"/>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6"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77" name="直線コネクタ 176"/>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78"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79" name="フローチャート : 判断 178"/>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0" name="フローチャート : 判断 179"/>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137177</xdr:rowOff>
    </xdr:from>
    <xdr:ext cx="469744" cy="259045"/>
    <xdr:sp macro="" textlink="">
      <xdr:nvSpPr>
        <xdr:cNvPr id="181" name="n_1aveValue【体育館・プール】&#10;一人当たり面積"/>
        <xdr:cNvSpPr txBox="1"/>
      </xdr:nvSpPr>
      <xdr:spPr>
        <a:xfrm>
          <a:off x="93917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86360</xdr:rowOff>
    </xdr:from>
    <xdr:to>
      <xdr:col>14</xdr:col>
      <xdr:colOff>79375</xdr:colOff>
      <xdr:row>59</xdr:row>
      <xdr:rowOff>16510</xdr:rowOff>
    </xdr:to>
    <xdr:sp macro="" textlink="">
      <xdr:nvSpPr>
        <xdr:cNvPr id="187" name="円/楕円 186"/>
        <xdr:cNvSpPr/>
      </xdr:nvSpPr>
      <xdr:spPr>
        <a:xfrm>
          <a:off x="958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33037</xdr:rowOff>
    </xdr:from>
    <xdr:ext cx="469744" cy="259045"/>
    <xdr:sp macro="" textlink="">
      <xdr:nvSpPr>
        <xdr:cNvPr id="188" name="n_1mainValue【体育館・プール】&#10;一人当たり面積"/>
        <xdr:cNvSpPr txBox="1"/>
      </xdr:nvSpPr>
      <xdr:spPr>
        <a:xfrm>
          <a:off x="9391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0" name="直線コネクタ 19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1" name="テキスト ボックス 20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2" name="直線コネクタ 20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3" name="テキスト ボックス 20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4" name="直線コネクタ 20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5" name="テキスト ボックス 20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6" name="直線コネクタ 20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7" name="テキスト ボックス 20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1" name="直線コネクタ 210"/>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2"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3" name="直線コネクタ 212"/>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4"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5" name="直線コネクタ 214"/>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6"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17" name="フローチャート : 判断 216"/>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18" name="フローチャート : 判断 217"/>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19"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1015</xdr:rowOff>
    </xdr:from>
    <xdr:to>
      <xdr:col>5</xdr:col>
      <xdr:colOff>409575</xdr:colOff>
      <xdr:row>82</xdr:row>
      <xdr:rowOff>102615</xdr:rowOff>
    </xdr:to>
    <xdr:sp macro="" textlink="">
      <xdr:nvSpPr>
        <xdr:cNvPr id="225" name="円/楕円 224"/>
        <xdr:cNvSpPr/>
      </xdr:nvSpPr>
      <xdr:spPr>
        <a:xfrm>
          <a:off x="3746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6" name="n_1mainValue【福祉施設】&#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7" name="直線コネクタ 2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8" name="テキスト ボックス 2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9" name="直線コネクタ 2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0" name="テキスト ボックス 2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1" name="直線コネクタ 2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2" name="テキスト ボックス 2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3" name="直線コネクタ 2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4" name="テキスト ボックス 2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5" name="直線コネクタ 2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6" name="テキスト ボックス 2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0" name="直線コネクタ 249"/>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1"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2" name="直線コネクタ 251"/>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3"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4" name="直線コネクタ 253"/>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5"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6" name="フローチャート : 判断 255"/>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57" name="フローチャート : 判断 256"/>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124477</xdr:rowOff>
    </xdr:from>
    <xdr:ext cx="469744" cy="259045"/>
    <xdr:sp macro="" textlink="">
      <xdr:nvSpPr>
        <xdr:cNvPr id="258"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12700</xdr:rowOff>
    </xdr:from>
    <xdr:to>
      <xdr:col>14</xdr:col>
      <xdr:colOff>79375</xdr:colOff>
      <xdr:row>82</xdr:row>
      <xdr:rowOff>114300</xdr:rowOff>
    </xdr:to>
    <xdr:sp macro="" textlink="">
      <xdr:nvSpPr>
        <xdr:cNvPr id="264" name="円/楕円 263"/>
        <xdr:cNvSpPr/>
      </xdr:nvSpPr>
      <xdr:spPr>
        <a:xfrm>
          <a:off x="9588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130827</xdr:rowOff>
    </xdr:from>
    <xdr:ext cx="469744" cy="259045"/>
    <xdr:sp macro="" textlink="">
      <xdr:nvSpPr>
        <xdr:cNvPr id="265" name="n_1mainValue【福祉施設】&#10;一人当たり面積"/>
        <xdr:cNvSpPr txBox="1"/>
      </xdr:nvSpPr>
      <xdr:spPr>
        <a:xfrm>
          <a:off x="93917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4" name="テキスト ボックス 2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5" name="直線コネクタ 2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6" name="テキスト ボックス 27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7" name="直線コネクタ 27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8" name="テキスト ボックス 27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9" name="直線コネクタ 27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0" name="テキスト ボックス 27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1" name="直線コネクタ 28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2" name="テキスト ボックス 28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3" name="直線コネクタ 28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4" name="テキスト ボックス 28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5" name="直線コネクタ 28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6" name="テキスト ボックス 28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0" name="直線コネクタ 289"/>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1"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2" name="直線コネクタ 291"/>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3"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4" name="直線コネクタ 293"/>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5"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6" name="フローチャート : 判断 295"/>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297" name="フローチャート : 判断 296"/>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298"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04" name="円/楕円 303"/>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67327</xdr:rowOff>
    </xdr:from>
    <xdr:ext cx="469744" cy="259045"/>
    <xdr:sp macro="" textlink="">
      <xdr:nvSpPr>
        <xdr:cNvPr id="305"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6" name="直線コネクタ 31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7" name="テキスト ボックス 31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8" name="直線コネクタ 31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9" name="テキスト ボックス 31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0" name="直線コネクタ 31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1" name="テキスト ボックス 32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2" name="直線コネクタ 32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3" name="テキスト ボックス 32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4" name="直線コネクタ 32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5" name="テキスト ボックス 32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7" name="テキスト ボックス 32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64770</xdr:rowOff>
    </xdr:from>
    <xdr:to>
      <xdr:col>15</xdr:col>
      <xdr:colOff>180340</xdr:colOff>
      <xdr:row>108</xdr:row>
      <xdr:rowOff>0</xdr:rowOff>
    </xdr:to>
    <xdr:cxnSp macro="">
      <xdr:nvCxnSpPr>
        <xdr:cNvPr id="329" name="直線コネクタ 328"/>
        <xdr:cNvCxnSpPr/>
      </xdr:nvCxnSpPr>
      <xdr:spPr>
        <a:xfrm flipV="1">
          <a:off x="10476865" y="1738122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330" name="【市民会館】&#10;一人当たり面積最小値テキスト"/>
        <xdr:cNvSpPr txBox="1"/>
      </xdr:nvSpPr>
      <xdr:spPr>
        <a:xfrm>
          <a:off x="10566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331" name="直線コネクタ 330"/>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11447</xdr:rowOff>
    </xdr:from>
    <xdr:ext cx="469744" cy="259045"/>
    <xdr:sp macro="" textlink="">
      <xdr:nvSpPr>
        <xdr:cNvPr id="332" name="【市民会館】&#10;一人当たり面積最大値テキスト"/>
        <xdr:cNvSpPr txBox="1"/>
      </xdr:nvSpPr>
      <xdr:spPr>
        <a:xfrm>
          <a:off x="105664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101</xdr:row>
      <xdr:rowOff>64770</xdr:rowOff>
    </xdr:from>
    <xdr:to>
      <xdr:col>15</xdr:col>
      <xdr:colOff>269875</xdr:colOff>
      <xdr:row>101</xdr:row>
      <xdr:rowOff>64770</xdr:rowOff>
    </xdr:to>
    <xdr:cxnSp macro="">
      <xdr:nvCxnSpPr>
        <xdr:cNvPr id="333" name="直線コネクタ 332"/>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16</xdr:rowOff>
    </xdr:from>
    <xdr:ext cx="469744" cy="259045"/>
    <xdr:sp macro="" textlink="">
      <xdr:nvSpPr>
        <xdr:cNvPr id="334" name="【市民会館】&#10;一人当たり面積平均値テキスト"/>
        <xdr:cNvSpPr txBox="1"/>
      </xdr:nvSpPr>
      <xdr:spPr>
        <a:xfrm>
          <a:off x="10566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21589</xdr:rowOff>
    </xdr:from>
    <xdr:to>
      <xdr:col>15</xdr:col>
      <xdr:colOff>231775</xdr:colOff>
      <xdr:row>105</xdr:row>
      <xdr:rowOff>123189</xdr:rowOff>
    </xdr:to>
    <xdr:sp macro="" textlink="">
      <xdr:nvSpPr>
        <xdr:cNvPr id="335" name="フローチャート : 判断 334"/>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67311</xdr:rowOff>
    </xdr:from>
    <xdr:to>
      <xdr:col>14</xdr:col>
      <xdr:colOff>79375</xdr:colOff>
      <xdr:row>105</xdr:row>
      <xdr:rowOff>168911</xdr:rowOff>
    </xdr:to>
    <xdr:sp macro="" textlink="">
      <xdr:nvSpPr>
        <xdr:cNvPr id="336" name="フローチャート : 判断 335"/>
        <xdr:cNvSpPr/>
      </xdr:nvSpPr>
      <xdr:spPr>
        <a:xfrm>
          <a:off x="9588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13988</xdr:rowOff>
    </xdr:from>
    <xdr:ext cx="469744" cy="259045"/>
    <xdr:sp macro="" textlink="">
      <xdr:nvSpPr>
        <xdr:cNvPr id="337" name="n_1aveValue【市民会館】&#10;一人当たり面積"/>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8" name="テキスト ボックス 3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9" name="テキスト ボックス 3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0" name="テキスト ボックス 3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1" name="テキスト ボックス 3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2" name="テキスト ボックス 3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128270</xdr:rowOff>
    </xdr:from>
    <xdr:to>
      <xdr:col>14</xdr:col>
      <xdr:colOff>79375</xdr:colOff>
      <xdr:row>108</xdr:row>
      <xdr:rowOff>58420</xdr:rowOff>
    </xdr:to>
    <xdr:sp macro="" textlink="">
      <xdr:nvSpPr>
        <xdr:cNvPr id="343" name="円/楕円 342"/>
        <xdr:cNvSpPr/>
      </xdr:nvSpPr>
      <xdr:spPr>
        <a:xfrm>
          <a:off x="9588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49547</xdr:rowOff>
    </xdr:from>
    <xdr:ext cx="469744" cy="259045"/>
    <xdr:sp macro="" textlink="">
      <xdr:nvSpPr>
        <xdr:cNvPr id="344" name="n_1mainValue【市民会館】&#10;一人当たり面積"/>
        <xdr:cNvSpPr txBox="1"/>
      </xdr:nvSpPr>
      <xdr:spPr>
        <a:xfrm>
          <a:off x="9391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6" name="直線コネクタ 35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7" name="テキスト ボックス 35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8" name="直線コネクタ 35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9" name="テキスト ボックス 35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0" name="直線コネクタ 35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1" name="テキスト ボックス 36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2" name="直線コネクタ 36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3" name="テキスト ボックス 36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67" name="直線コネクタ 366"/>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68"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69" name="直線コネクタ 368"/>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0"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1" name="直線コネクタ 370"/>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2"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73" name="フローチャート : 判断 372"/>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74" name="フローチャート : 判断 373"/>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75"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75692</xdr:rowOff>
    </xdr:from>
    <xdr:to>
      <xdr:col>22</xdr:col>
      <xdr:colOff>415925</xdr:colOff>
      <xdr:row>35</xdr:row>
      <xdr:rowOff>5842</xdr:rowOff>
    </xdr:to>
    <xdr:sp macro="" textlink="">
      <xdr:nvSpPr>
        <xdr:cNvPr id="381" name="円/楕円 380"/>
        <xdr:cNvSpPr/>
      </xdr:nvSpPr>
      <xdr:spPr>
        <a:xfrm>
          <a:off x="154305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22369</xdr:rowOff>
    </xdr:from>
    <xdr:ext cx="405111" cy="259045"/>
    <xdr:sp macro="" textlink="">
      <xdr:nvSpPr>
        <xdr:cNvPr id="382" name="n_1mainValue【一般廃棄物処理施設】&#10;有形固定資産減価償却率"/>
        <xdr:cNvSpPr txBox="1"/>
      </xdr:nvSpPr>
      <xdr:spPr>
        <a:xfrm>
          <a:off x="15266043" y="568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93" name="テキスト ボックス 39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4" name="直線コネクタ 3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95" name="テキスト ボックス 39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6" name="直線コネクタ 3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97" name="テキスト ボックス 39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98" name="直線コネクタ 3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99" name="テキスト ボックス 39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0" name="直線コネクタ 3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1" name="テキスト ボックス 40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2" name="直線コネクタ 4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03" name="テキスト ボックス 40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4" name="直線コネクタ 4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05" name="テキスト ボックス 40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7" name="テキスト ボックス 4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09" name="直線コネクタ 408"/>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0"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1" name="直線コネクタ 410"/>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2"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13" name="直線コネクタ 412"/>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14"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15" name="フローチャート : 判断 414"/>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16" name="フローチャート : 判断 415"/>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2521</xdr:rowOff>
    </xdr:from>
    <xdr:ext cx="534377" cy="259045"/>
    <xdr:sp macro="" textlink="">
      <xdr:nvSpPr>
        <xdr:cNvPr id="417" name="n_1aveValue【一般廃棄物処理施設】&#10;一人当たり有形固定資産（償却資産）額"/>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165809</xdr:rowOff>
    </xdr:from>
    <xdr:to>
      <xdr:col>31</xdr:col>
      <xdr:colOff>85725</xdr:colOff>
      <xdr:row>36</xdr:row>
      <xdr:rowOff>95959</xdr:rowOff>
    </xdr:to>
    <xdr:sp macro="" textlink="">
      <xdr:nvSpPr>
        <xdr:cNvPr id="423" name="円/楕円 422"/>
        <xdr:cNvSpPr/>
      </xdr:nvSpPr>
      <xdr:spPr>
        <a:xfrm>
          <a:off x="21272500" y="61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34</xdr:row>
      <xdr:rowOff>112486</xdr:rowOff>
    </xdr:from>
    <xdr:ext cx="534377" cy="259045"/>
    <xdr:sp macro="" textlink="">
      <xdr:nvSpPr>
        <xdr:cNvPr id="424" name="n_1mainValue【一般廃棄物処理施設】&#10;一人当たり有形固定資産（償却資産）額"/>
        <xdr:cNvSpPr txBox="1"/>
      </xdr:nvSpPr>
      <xdr:spPr>
        <a:xfrm>
          <a:off x="21043411" y="59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5" name="テキスト ボックス 43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36" name="直線コネクタ 435"/>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37" name="テキスト ボックス 436"/>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38" name="直線コネクタ 437"/>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39" name="テキスト ボックス 438"/>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40" name="直線コネクタ 439"/>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41" name="テキスト ボックス 440"/>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44" name="直線コネクタ 443"/>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45" name="テキスト ボックス 444"/>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46" name="直線コネクタ 44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47" name="テキスト ボックス 44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48" name="直線コネクタ 447"/>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49" name="テキスト ボックス 448"/>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53" name="直線コネクタ 452"/>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54"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55" name="直線コネクタ 454"/>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56"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57" name="直線コネクタ 456"/>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19067</xdr:rowOff>
    </xdr:from>
    <xdr:ext cx="405111" cy="259045"/>
    <xdr:sp macro="" textlink="">
      <xdr:nvSpPr>
        <xdr:cNvPr id="458" name="【保健センター・保健所】&#10;有形固定資産減価償却率平均値テキスト"/>
        <xdr:cNvSpPr txBox="1"/>
      </xdr:nvSpPr>
      <xdr:spPr>
        <a:xfrm>
          <a:off x="164084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59" name="フローチャート : 判断 458"/>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60" name="フローチャート : 判断 459"/>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35895</xdr:rowOff>
    </xdr:from>
    <xdr:ext cx="405111" cy="259045"/>
    <xdr:sp macro="" textlink="">
      <xdr:nvSpPr>
        <xdr:cNvPr id="461"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152082</xdr:rowOff>
    </xdr:from>
    <xdr:to>
      <xdr:col>22</xdr:col>
      <xdr:colOff>415925</xdr:colOff>
      <xdr:row>61</xdr:row>
      <xdr:rowOff>82232</xdr:rowOff>
    </xdr:to>
    <xdr:sp macro="" textlink="">
      <xdr:nvSpPr>
        <xdr:cNvPr id="467" name="円/楕円 466"/>
        <xdr:cNvSpPr/>
      </xdr:nvSpPr>
      <xdr:spPr>
        <a:xfrm>
          <a:off x="154305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73359</xdr:rowOff>
    </xdr:from>
    <xdr:ext cx="405111" cy="259045"/>
    <xdr:sp macro="" textlink="">
      <xdr:nvSpPr>
        <xdr:cNvPr id="468" name="n_1mainValue【保健センター・保健所】&#10;有形固定資産減価償却率"/>
        <xdr:cNvSpPr txBox="1"/>
      </xdr:nvSpPr>
      <xdr:spPr>
        <a:xfrm>
          <a:off x="15266043" y="10531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2" name="直線コネクタ 491"/>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93"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94" name="直線コネクタ 493"/>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95"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96" name="直線コネクタ 49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97"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98" name="フローチャート : 判断 49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499" name="フローチャート : 判断 498"/>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118127</xdr:rowOff>
    </xdr:from>
    <xdr:ext cx="469744" cy="259045"/>
    <xdr:sp macro="" textlink="">
      <xdr:nvSpPr>
        <xdr:cNvPr id="500" name="n_1aveValue【保健センター・保健所】&#10;一人当たり面積"/>
        <xdr:cNvSpPr txBox="1"/>
      </xdr:nvSpPr>
      <xdr:spPr>
        <a:xfrm>
          <a:off x="210757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158750</xdr:rowOff>
    </xdr:from>
    <xdr:to>
      <xdr:col>31</xdr:col>
      <xdr:colOff>85725</xdr:colOff>
      <xdr:row>58</xdr:row>
      <xdr:rowOff>88900</xdr:rowOff>
    </xdr:to>
    <xdr:sp macro="" textlink="">
      <xdr:nvSpPr>
        <xdr:cNvPr id="506" name="円/楕円 505"/>
        <xdr:cNvSpPr/>
      </xdr:nvSpPr>
      <xdr:spPr>
        <a:xfrm>
          <a:off x="2127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105427</xdr:rowOff>
    </xdr:from>
    <xdr:ext cx="469744" cy="259045"/>
    <xdr:sp macro="" textlink="">
      <xdr:nvSpPr>
        <xdr:cNvPr id="507" name="n_1mainValue【保健センター・保健所】&#10;一人当たり面積"/>
        <xdr:cNvSpPr txBox="1"/>
      </xdr:nvSpPr>
      <xdr:spPr>
        <a:xfrm>
          <a:off x="21075727"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8" name="テキスト ボックス 5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9" name="直線コネクタ 5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0" name="テキスト ボックス 5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1" name="直線コネクタ 5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2" name="テキスト ボックス 5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3" name="直線コネクタ 5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4" name="テキスト ボックス 5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5" name="直線コネクタ 5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6" name="テキスト ボックス 52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106680</xdr:rowOff>
    </xdr:from>
    <xdr:to>
      <xdr:col>23</xdr:col>
      <xdr:colOff>516889</xdr:colOff>
      <xdr:row>85</xdr:row>
      <xdr:rowOff>54102</xdr:rowOff>
    </xdr:to>
    <xdr:cxnSp macro="">
      <xdr:nvCxnSpPr>
        <xdr:cNvPr id="530" name="直線コネクタ 529"/>
        <xdr:cNvCxnSpPr/>
      </xdr:nvCxnSpPr>
      <xdr:spPr>
        <a:xfrm flipV="1">
          <a:off x="16318864" y="13651230"/>
          <a:ext cx="0" cy="97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57929</xdr:rowOff>
    </xdr:from>
    <xdr:ext cx="405111" cy="259045"/>
    <xdr:sp macro="" textlink="">
      <xdr:nvSpPr>
        <xdr:cNvPr id="531" name="【消防施設】&#10;有形固定資産減価償却率最小値テキスト"/>
        <xdr:cNvSpPr txBox="1"/>
      </xdr:nvSpPr>
      <xdr:spPr>
        <a:xfrm>
          <a:off x="16408400" y="1463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54102</xdr:rowOff>
    </xdr:from>
    <xdr:to>
      <xdr:col>23</xdr:col>
      <xdr:colOff>606425</xdr:colOff>
      <xdr:row>85</xdr:row>
      <xdr:rowOff>54102</xdr:rowOff>
    </xdr:to>
    <xdr:cxnSp macro="">
      <xdr:nvCxnSpPr>
        <xdr:cNvPr id="532" name="直線コネクタ 531"/>
        <xdr:cNvCxnSpPr/>
      </xdr:nvCxnSpPr>
      <xdr:spPr>
        <a:xfrm>
          <a:off x="16230600" y="1462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53357</xdr:rowOff>
    </xdr:from>
    <xdr:ext cx="405111" cy="259045"/>
    <xdr:sp macro="" textlink="">
      <xdr:nvSpPr>
        <xdr:cNvPr id="533" name="【消防施設】&#10;有形固定資産減価償却率最大値テキスト"/>
        <xdr:cNvSpPr txBox="1"/>
      </xdr:nvSpPr>
      <xdr:spPr>
        <a:xfrm>
          <a:off x="16408400" y="1342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79</xdr:row>
      <xdr:rowOff>106680</xdr:rowOff>
    </xdr:from>
    <xdr:to>
      <xdr:col>23</xdr:col>
      <xdr:colOff>606425</xdr:colOff>
      <xdr:row>79</xdr:row>
      <xdr:rowOff>106680</xdr:rowOff>
    </xdr:to>
    <xdr:cxnSp macro="">
      <xdr:nvCxnSpPr>
        <xdr:cNvPr id="534" name="直線コネクタ 533"/>
        <xdr:cNvCxnSpPr/>
      </xdr:nvCxnSpPr>
      <xdr:spPr>
        <a:xfrm>
          <a:off x="16230600" y="1365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100601</xdr:rowOff>
    </xdr:from>
    <xdr:ext cx="405111" cy="259045"/>
    <xdr:sp macro="" textlink="">
      <xdr:nvSpPr>
        <xdr:cNvPr id="535" name="【消防施設】&#10;有形固定資産減価償却率平均値テキスト"/>
        <xdr:cNvSpPr txBox="1"/>
      </xdr:nvSpPr>
      <xdr:spPr>
        <a:xfrm>
          <a:off x="164084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122174</xdr:rowOff>
    </xdr:from>
    <xdr:to>
      <xdr:col>23</xdr:col>
      <xdr:colOff>568325</xdr:colOff>
      <xdr:row>82</xdr:row>
      <xdr:rowOff>52324</xdr:rowOff>
    </xdr:to>
    <xdr:sp macro="" textlink="">
      <xdr:nvSpPr>
        <xdr:cNvPr id="536" name="フローチャート : 判断 535"/>
        <xdr:cNvSpPr/>
      </xdr:nvSpPr>
      <xdr:spPr>
        <a:xfrm>
          <a:off x="16268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167894</xdr:rowOff>
    </xdr:from>
    <xdr:to>
      <xdr:col>22</xdr:col>
      <xdr:colOff>415925</xdr:colOff>
      <xdr:row>81</xdr:row>
      <xdr:rowOff>98044</xdr:rowOff>
    </xdr:to>
    <xdr:sp macro="" textlink="">
      <xdr:nvSpPr>
        <xdr:cNvPr id="537" name="フローチャート : 判断 536"/>
        <xdr:cNvSpPr/>
      </xdr:nvSpPr>
      <xdr:spPr>
        <a:xfrm>
          <a:off x="15430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89171</xdr:rowOff>
    </xdr:from>
    <xdr:ext cx="405111" cy="259045"/>
    <xdr:sp macro="" textlink="">
      <xdr:nvSpPr>
        <xdr:cNvPr id="538" name="n_1aveValue【消防施設】&#10;有形固定資産減価償却率"/>
        <xdr:cNvSpPr txBox="1"/>
      </xdr:nvSpPr>
      <xdr:spPr>
        <a:xfrm>
          <a:off x="15266043"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9" name="テキスト ボックス 5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0" name="テキスト ボックス 5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1" name="テキスト ボックス 5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2" name="テキスト ボックス 5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3" name="テキスト ボックス 5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145035</xdr:rowOff>
    </xdr:from>
    <xdr:to>
      <xdr:col>22</xdr:col>
      <xdr:colOff>415925</xdr:colOff>
      <xdr:row>78</xdr:row>
      <xdr:rowOff>75185</xdr:rowOff>
    </xdr:to>
    <xdr:sp macro="" textlink="">
      <xdr:nvSpPr>
        <xdr:cNvPr id="544" name="円/楕円 543"/>
        <xdr:cNvSpPr/>
      </xdr:nvSpPr>
      <xdr:spPr>
        <a:xfrm>
          <a:off x="15430500" y="133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91712</xdr:rowOff>
    </xdr:from>
    <xdr:ext cx="405111" cy="259045"/>
    <xdr:sp macro="" textlink="">
      <xdr:nvSpPr>
        <xdr:cNvPr id="545" name="n_1mainValue【消防施設】&#10;有形固定資産減価償却率"/>
        <xdr:cNvSpPr txBox="1"/>
      </xdr:nvSpPr>
      <xdr:spPr>
        <a:xfrm>
          <a:off x="15266043" y="1312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6" name="テキスト ボックス 55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57" name="直線コネクタ 556"/>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58" name="テキスト ボックス 557"/>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59" name="直線コネクタ 55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0" name="テキスト ボックス 55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61" name="直線コネクタ 560"/>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62" name="テキスト ボックス 561"/>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3" name="直線コネクタ 56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4" name="テキスト ボックス 56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65" name="直線コネクタ 564"/>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66" name="テキスト ボックス 565"/>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67" name="直線コネクタ 56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68" name="テキスト ボックス 56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69" name="直線コネクタ 568"/>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0" name="テキスト ボックス 569"/>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74" name="直線コネクタ 573"/>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75"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76" name="直線コネクタ 575"/>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8" name="直線コネクタ 57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79"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80" name="フローチャート : 判断 579"/>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81" name="フローチャート : 判断 580"/>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134002</xdr:rowOff>
    </xdr:from>
    <xdr:ext cx="469744" cy="259045"/>
    <xdr:sp macro="" textlink="">
      <xdr:nvSpPr>
        <xdr:cNvPr id="582"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15875</xdr:rowOff>
    </xdr:from>
    <xdr:to>
      <xdr:col>31</xdr:col>
      <xdr:colOff>85725</xdr:colOff>
      <xdr:row>84</xdr:row>
      <xdr:rowOff>117475</xdr:rowOff>
    </xdr:to>
    <xdr:sp macro="" textlink="">
      <xdr:nvSpPr>
        <xdr:cNvPr id="588" name="円/楕円 587"/>
        <xdr:cNvSpPr/>
      </xdr:nvSpPr>
      <xdr:spPr>
        <a:xfrm>
          <a:off x="21272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108602</xdr:rowOff>
    </xdr:from>
    <xdr:ext cx="469744" cy="259045"/>
    <xdr:sp macro="" textlink="">
      <xdr:nvSpPr>
        <xdr:cNvPr id="589" name="n_1mainValue【消防施設】&#10;一人当たり面積"/>
        <xdr:cNvSpPr txBox="1"/>
      </xdr:nvSpPr>
      <xdr:spPr>
        <a:xfrm>
          <a:off x="210757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0" name="テキスト ボックス 59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1" name="直線コネクタ 60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2" name="テキスト ボックス 60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3" name="直線コネクタ 60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4" name="テキスト ボックス 60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5" name="直線コネクタ 60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6" name="テキスト ボックス 60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7" name="直線コネクタ 60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8" name="テキスト ボックス 60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9" name="直線コネクタ 60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0" name="テキスト ボックス 60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14" name="直線コネクタ 613"/>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15"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16" name="直線コネクタ 615"/>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17"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18" name="直線コネクタ 61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19"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0" name="フローチャート : 判断 619"/>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21" name="フローチャート : 判断 620"/>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41927</xdr:rowOff>
    </xdr:from>
    <xdr:ext cx="405111" cy="259045"/>
    <xdr:sp macro="" textlink="">
      <xdr:nvSpPr>
        <xdr:cNvPr id="622" name="n_1aveValue【庁舎】&#10;有形固定資産減価償却率"/>
        <xdr:cNvSpPr txBox="1"/>
      </xdr:nvSpPr>
      <xdr:spPr>
        <a:xfrm>
          <a:off x="15266043"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160655</xdr:rowOff>
    </xdr:from>
    <xdr:to>
      <xdr:col>22</xdr:col>
      <xdr:colOff>415925</xdr:colOff>
      <xdr:row>104</xdr:row>
      <xdr:rowOff>90805</xdr:rowOff>
    </xdr:to>
    <xdr:sp macro="" textlink="">
      <xdr:nvSpPr>
        <xdr:cNvPr id="628" name="円/楕円 627"/>
        <xdr:cNvSpPr/>
      </xdr:nvSpPr>
      <xdr:spPr>
        <a:xfrm>
          <a:off x="15430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107332</xdr:rowOff>
    </xdr:from>
    <xdr:ext cx="405111" cy="259045"/>
    <xdr:sp macro="" textlink="">
      <xdr:nvSpPr>
        <xdr:cNvPr id="629" name="n_1mainValue【庁舎】&#10;有形固定資産減価償却率"/>
        <xdr:cNvSpPr txBox="1"/>
      </xdr:nvSpPr>
      <xdr:spPr>
        <a:xfrm>
          <a:off x="15266043"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53" name="直線コネクタ 652"/>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54"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55" name="直線コネクタ 654"/>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56"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57" name="直線コネクタ 656"/>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58"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59" name="フローチャート : 判断 65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0" name="フローチャート : 判断 659"/>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7638</xdr:rowOff>
    </xdr:from>
    <xdr:ext cx="469744" cy="259045"/>
    <xdr:sp macro="" textlink="">
      <xdr:nvSpPr>
        <xdr:cNvPr id="661"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166370</xdr:rowOff>
    </xdr:from>
    <xdr:to>
      <xdr:col>31</xdr:col>
      <xdr:colOff>85725</xdr:colOff>
      <xdr:row>100</xdr:row>
      <xdr:rowOff>96520</xdr:rowOff>
    </xdr:to>
    <xdr:sp macro="" textlink="">
      <xdr:nvSpPr>
        <xdr:cNvPr id="667" name="円/楕円 666"/>
        <xdr:cNvSpPr/>
      </xdr:nvSpPr>
      <xdr:spPr>
        <a:xfrm>
          <a:off x="21272500" y="1713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113047</xdr:rowOff>
    </xdr:from>
    <xdr:ext cx="469744" cy="259045"/>
    <xdr:sp macro="" textlink="">
      <xdr:nvSpPr>
        <xdr:cNvPr id="668" name="n_1mainValue【庁舎】&#10;一人当たり面積"/>
        <xdr:cNvSpPr txBox="1"/>
      </xdr:nvSpPr>
      <xdr:spPr>
        <a:xfrm>
          <a:off x="210757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類似団体と比較して有形固定資産減価償却率が特に高くなっている施設は、体育館・プール、市民会館、一般廃棄物処理施設、消防施設、庁舎である。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一般廃棄物処理施設については、平成３４年度に供用開始予定である新可燃物処理施設</a:t>
          </a:r>
          <a:r>
            <a:rPr kumimoji="1" lang="ja-JP" altLang="ja-JP" sz="1100">
              <a:solidFill>
                <a:sysClr val="windowText" lastClr="000000"/>
              </a:solidFill>
              <a:effectLst/>
              <a:latin typeface="+mn-lt"/>
              <a:ea typeface="+mn-ea"/>
              <a:cs typeface="+mn-cs"/>
            </a:rPr>
            <a:t>の整備を進めており、庁舎については、平成３１年度に完成予定である新本庁舎の整備を進めるとともに、複数の総合支所の耐震化を予定していることから、今後、これらの有形固定資産減価償却率は減少するものと考え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また、有形固定資産減価償却率が特に高いその他の施設については、鳥取市公共施設等</a:t>
          </a:r>
          <a:r>
            <a:rPr kumimoji="1" lang="ja-JP" altLang="en-US" sz="1100">
              <a:solidFill>
                <a:sysClr val="windowText" lastClr="000000"/>
              </a:solidFill>
              <a:effectLst/>
              <a:latin typeface="+mn-lt"/>
              <a:ea typeface="+mn-ea"/>
              <a:cs typeface="+mn-cs"/>
            </a:rPr>
            <a:t>総合</a:t>
          </a:r>
          <a:r>
            <a:rPr kumimoji="1" lang="ja-JP" altLang="ja-JP" sz="1100">
              <a:solidFill>
                <a:sysClr val="windowText" lastClr="000000"/>
              </a:solidFill>
              <a:effectLst/>
              <a:latin typeface="+mn-lt"/>
              <a:ea typeface="+mn-ea"/>
              <a:cs typeface="+mn-cs"/>
            </a:rPr>
            <a:t>管理</a:t>
          </a:r>
          <a:r>
            <a:rPr kumimoji="1" lang="ja-JP" altLang="ja-JP" sz="1100">
              <a:solidFill>
                <a:schemeClr val="dk1"/>
              </a:solidFill>
              <a:effectLst/>
              <a:latin typeface="+mn-lt"/>
              <a:ea typeface="+mn-ea"/>
              <a:cs typeface="+mn-cs"/>
            </a:rPr>
            <a:t>計画に基づき、施設の統廃合・集約化・複合化を念頭に置いたうえで、老朽化対策を進めていく。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85" zoomScaleNormal="100" zoomScaleSheetLayoutView="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96883163</v>
      </c>
      <c r="BO4" s="411"/>
      <c r="BP4" s="411"/>
      <c r="BQ4" s="411"/>
      <c r="BR4" s="411"/>
      <c r="BS4" s="411"/>
      <c r="BT4" s="411"/>
      <c r="BU4" s="412"/>
      <c r="BV4" s="410">
        <v>95800052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2.5</v>
      </c>
      <c r="CU4" s="588"/>
      <c r="CV4" s="588"/>
      <c r="CW4" s="588"/>
      <c r="CX4" s="588"/>
      <c r="CY4" s="588"/>
      <c r="CZ4" s="588"/>
      <c r="DA4" s="589"/>
      <c r="DB4" s="587">
        <v>3.3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95473561</v>
      </c>
      <c r="BO5" s="416"/>
      <c r="BP5" s="416"/>
      <c r="BQ5" s="416"/>
      <c r="BR5" s="416"/>
      <c r="BS5" s="416"/>
      <c r="BT5" s="416"/>
      <c r="BU5" s="417"/>
      <c r="BV5" s="415">
        <v>93871524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87.9</v>
      </c>
      <c r="CU5" s="386"/>
      <c r="CV5" s="386"/>
      <c r="CW5" s="386"/>
      <c r="CX5" s="386"/>
      <c r="CY5" s="386"/>
      <c r="CZ5" s="386"/>
      <c r="DA5" s="387"/>
      <c r="DB5" s="385">
        <v>85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1409602</v>
      </c>
      <c r="BO6" s="416"/>
      <c r="BP6" s="416"/>
      <c r="BQ6" s="416"/>
      <c r="BR6" s="416"/>
      <c r="BS6" s="416"/>
      <c r="BT6" s="416"/>
      <c r="BU6" s="417"/>
      <c r="BV6" s="415">
        <v>1928528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93.3</v>
      </c>
      <c r="CU6" s="562"/>
      <c r="CV6" s="562"/>
      <c r="CW6" s="562"/>
      <c r="CX6" s="562"/>
      <c r="CY6" s="562"/>
      <c r="CZ6" s="562"/>
      <c r="DA6" s="563"/>
      <c r="DB6" s="561">
        <v>91.2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158769</v>
      </c>
      <c r="BO7" s="416"/>
      <c r="BP7" s="416"/>
      <c r="BQ7" s="416"/>
      <c r="BR7" s="416"/>
      <c r="BS7" s="416"/>
      <c r="BT7" s="416"/>
      <c r="BU7" s="417"/>
      <c r="BV7" s="415">
        <v>205182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50520040</v>
      </c>
      <c r="CU7" s="416"/>
      <c r="CV7" s="416"/>
      <c r="CW7" s="416"/>
      <c r="CX7" s="416"/>
      <c r="CY7" s="416"/>
      <c r="CZ7" s="416"/>
      <c r="DA7" s="417"/>
      <c r="DB7" s="415">
        <v>51763774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1250833</v>
      </c>
      <c r="BO8" s="416"/>
      <c r="BP8" s="416"/>
      <c r="BQ8" s="416"/>
      <c r="BR8" s="416"/>
      <c r="BS8" s="416"/>
      <c r="BT8" s="416"/>
      <c r="BU8" s="417"/>
      <c r="BV8" s="415">
        <v>1723346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0.52</v>
      </c>
      <c r="CU8" s="525"/>
      <c r="CV8" s="525"/>
      <c r="CW8" s="525"/>
      <c r="CX8" s="525"/>
      <c r="CY8" s="525"/>
      <c r="CZ8" s="525"/>
      <c r="DA8" s="526"/>
      <c r="DB8" s="524">
        <v>0.51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193717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-472490</v>
      </c>
      <c r="BO9" s="416"/>
      <c r="BP9" s="416"/>
      <c r="BQ9" s="416"/>
      <c r="BR9" s="416"/>
      <c r="BS9" s="416"/>
      <c r="BT9" s="416"/>
      <c r="BU9" s="417"/>
      <c r="BV9" s="415">
        <v>177432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16.8</v>
      </c>
      <c r="CU9" s="386"/>
      <c r="CV9" s="386"/>
      <c r="CW9" s="386"/>
      <c r="CX9" s="386"/>
      <c r="CY9" s="386"/>
      <c r="CZ9" s="386"/>
      <c r="DA9" s="387"/>
      <c r="DB9" s="385">
        <v>17.100000000000001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197449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112247</v>
      </c>
      <c r="BO10" s="416"/>
      <c r="BP10" s="416"/>
      <c r="BQ10" s="416"/>
      <c r="BR10" s="416"/>
      <c r="BS10" s="416"/>
      <c r="BT10" s="416"/>
      <c r="BU10" s="417"/>
      <c r="BV10" s="415">
        <v>1307061</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16734</v>
      </c>
      <c r="BO11" s="416"/>
      <c r="BP11" s="416"/>
      <c r="BQ11" s="416"/>
      <c r="BR11" s="416"/>
      <c r="BS11" s="416"/>
      <c r="BT11" s="416"/>
      <c r="BU11" s="417"/>
      <c r="BV11" s="415">
        <v>14715</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190960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189702</v>
      </c>
      <c r="S13" s="517"/>
      <c r="T13" s="517"/>
      <c r="U13" s="517"/>
      <c r="V13" s="518"/>
      <c r="W13" s="504" t="s">
        <v>124</v>
      </c>
      <c r="X13" s="428"/>
      <c r="Y13" s="428"/>
      <c r="Z13" s="428"/>
      <c r="AA13" s="428"/>
      <c r="AB13" s="429"/>
      <c r="AC13" s="391">
        <v>5219</v>
      </c>
      <c r="AD13" s="392"/>
      <c r="AE13" s="392"/>
      <c r="AF13" s="392"/>
      <c r="AG13" s="393"/>
      <c r="AH13" s="391">
        <v>5321</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-343509</v>
      </c>
      <c r="BO13" s="416"/>
      <c r="BP13" s="416"/>
      <c r="BQ13" s="416"/>
      <c r="BR13" s="416"/>
      <c r="BS13" s="416"/>
      <c r="BT13" s="416"/>
      <c r="BU13" s="417"/>
      <c r="BV13" s="415">
        <v>1499208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11.4</v>
      </c>
      <c r="CU13" s="386"/>
      <c r="CV13" s="386"/>
      <c r="CW13" s="386"/>
      <c r="CX13" s="386"/>
      <c r="CY13" s="386"/>
      <c r="CZ13" s="386"/>
      <c r="DA13" s="387"/>
      <c r="DB13" s="385">
        <v>12.1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191969</v>
      </c>
      <c r="S14" s="517"/>
      <c r="T14" s="517"/>
      <c r="U14" s="517"/>
      <c r="V14" s="518"/>
      <c r="W14" s="519"/>
      <c r="X14" s="431"/>
      <c r="Y14" s="431"/>
      <c r="Z14" s="431"/>
      <c r="AA14" s="431"/>
      <c r="AB14" s="432"/>
      <c r="AC14" s="509">
        <v>5.9</v>
      </c>
      <c r="AD14" s="510"/>
      <c r="AE14" s="510"/>
      <c r="AF14" s="510"/>
      <c r="AG14" s="511"/>
      <c r="AH14" s="509">
        <v>6.1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72.099999999999994</v>
      </c>
      <c r="CU14" s="488"/>
      <c r="CV14" s="488"/>
      <c r="CW14" s="488"/>
      <c r="CX14" s="488"/>
      <c r="CY14" s="488"/>
      <c r="CZ14" s="488"/>
      <c r="DA14" s="489"/>
      <c r="DB14" s="520">
        <v>78.400000000000006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190770</v>
      </c>
      <c r="S15" s="517"/>
      <c r="T15" s="517"/>
      <c r="U15" s="517"/>
      <c r="V15" s="518"/>
      <c r="W15" s="504" t="s">
        <v>130</v>
      </c>
      <c r="X15" s="428"/>
      <c r="Y15" s="428"/>
      <c r="Z15" s="428"/>
      <c r="AA15" s="428"/>
      <c r="AB15" s="429"/>
      <c r="AC15" s="391">
        <v>19037</v>
      </c>
      <c r="AD15" s="392"/>
      <c r="AE15" s="392"/>
      <c r="AF15" s="392"/>
      <c r="AG15" s="393"/>
      <c r="AH15" s="391">
        <v>20825</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20494488</v>
      </c>
      <c r="BO15" s="411"/>
      <c r="BP15" s="411"/>
      <c r="BQ15" s="411"/>
      <c r="BR15" s="411"/>
      <c r="BS15" s="411"/>
      <c r="BT15" s="411"/>
      <c r="BU15" s="412"/>
      <c r="BV15" s="410">
        <v>20059026</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21.4</v>
      </c>
      <c r="AD16" s="510"/>
      <c r="AE16" s="510"/>
      <c r="AF16" s="510"/>
      <c r="AG16" s="511"/>
      <c r="AH16" s="509">
        <v>23.7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39141222</v>
      </c>
      <c r="BO16" s="416"/>
      <c r="BP16" s="416"/>
      <c r="BQ16" s="416"/>
      <c r="BR16" s="416"/>
      <c r="BS16" s="416"/>
      <c r="BT16" s="416"/>
      <c r="BU16" s="417"/>
      <c r="BV16" s="415">
        <v>38836139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64810</v>
      </c>
      <c r="AD17" s="392"/>
      <c r="AE17" s="392"/>
      <c r="AF17" s="392"/>
      <c r="AG17" s="393"/>
      <c r="AH17" s="391">
        <v>61790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26059846</v>
      </c>
      <c r="BO17" s="416"/>
      <c r="BP17" s="416"/>
      <c r="BQ17" s="416"/>
      <c r="BR17" s="416"/>
      <c r="BS17" s="416"/>
      <c r="BT17" s="416"/>
      <c r="BU17" s="417"/>
      <c r="BV17" s="415">
        <v>25472929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765.31</v>
      </c>
      <c r="M18" s="480"/>
      <c r="N18" s="480"/>
      <c r="O18" s="480"/>
      <c r="P18" s="480"/>
      <c r="Q18" s="480"/>
      <c r="R18" s="481"/>
      <c r="S18" s="481"/>
      <c r="T18" s="481"/>
      <c r="U18" s="481"/>
      <c r="V18" s="482"/>
      <c r="W18" s="496"/>
      <c r="X18" s="497"/>
      <c r="Y18" s="497"/>
      <c r="Z18" s="497"/>
      <c r="AA18" s="497"/>
      <c r="AB18" s="505"/>
      <c r="AC18" s="379">
        <v>72.8</v>
      </c>
      <c r="AD18" s="380"/>
      <c r="AE18" s="380"/>
      <c r="AF18" s="380"/>
      <c r="AG18" s="483"/>
      <c r="AH18" s="379">
        <v>70.3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45313613</v>
      </c>
      <c r="BO18" s="416"/>
      <c r="BP18" s="416"/>
      <c r="BQ18" s="416"/>
      <c r="BR18" s="416"/>
      <c r="BS18" s="416"/>
      <c r="BT18" s="416"/>
      <c r="BU18" s="417"/>
      <c r="BV18" s="415">
        <v>45553456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253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57071665</v>
      </c>
      <c r="BO19" s="416"/>
      <c r="BP19" s="416"/>
      <c r="BQ19" s="416"/>
      <c r="BR19" s="416"/>
      <c r="BS19" s="416"/>
      <c r="BT19" s="416"/>
      <c r="BU19" s="417"/>
      <c r="BV19" s="415">
        <v>59398688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75941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96778778</v>
      </c>
      <c r="BO23" s="416"/>
      <c r="BP23" s="416"/>
      <c r="BQ23" s="416"/>
      <c r="BR23" s="416"/>
      <c r="BS23" s="416"/>
      <c r="BT23" s="416"/>
      <c r="BU23" s="417"/>
      <c r="BV23" s="415">
        <v>96376864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10260</v>
      </c>
      <c r="R24" s="392"/>
      <c r="S24" s="392"/>
      <c r="T24" s="392"/>
      <c r="U24" s="392"/>
      <c r="V24" s="393"/>
      <c r="W24" s="457"/>
      <c r="X24" s="448"/>
      <c r="Y24" s="449"/>
      <c r="Z24" s="388" t="s">
        <v>154</v>
      </c>
      <c r="AA24" s="389"/>
      <c r="AB24" s="389"/>
      <c r="AC24" s="389"/>
      <c r="AD24" s="389"/>
      <c r="AE24" s="389"/>
      <c r="AF24" s="389"/>
      <c r="AG24" s="390"/>
      <c r="AH24" s="391">
        <v>1126</v>
      </c>
      <c r="AI24" s="392"/>
      <c r="AJ24" s="392"/>
      <c r="AK24" s="392"/>
      <c r="AL24" s="393"/>
      <c r="AM24" s="391">
        <v>3648240</v>
      </c>
      <c r="AN24" s="392"/>
      <c r="AO24" s="392"/>
      <c r="AP24" s="392"/>
      <c r="AQ24" s="392"/>
      <c r="AR24" s="393"/>
      <c r="AS24" s="391">
        <v>3240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61641746</v>
      </c>
      <c r="BO24" s="416"/>
      <c r="BP24" s="416"/>
      <c r="BQ24" s="416"/>
      <c r="BR24" s="416"/>
      <c r="BS24" s="416"/>
      <c r="BT24" s="416"/>
      <c r="BU24" s="417"/>
      <c r="BV24" s="415">
        <v>63839206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8500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12284456</v>
      </c>
      <c r="BO25" s="411"/>
      <c r="BP25" s="411"/>
      <c r="BQ25" s="411"/>
      <c r="BR25" s="411"/>
      <c r="BS25" s="411"/>
      <c r="BT25" s="411"/>
      <c r="BU25" s="412"/>
      <c r="BV25" s="410">
        <v>13093449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7220</v>
      </c>
      <c r="R26" s="392"/>
      <c r="S26" s="392"/>
      <c r="T26" s="392"/>
      <c r="U26" s="392"/>
      <c r="V26" s="393"/>
      <c r="W26" s="457"/>
      <c r="X26" s="448"/>
      <c r="Y26" s="449"/>
      <c r="Z26" s="388" t="s">
        <v>160</v>
      </c>
      <c r="AA26" s="470"/>
      <c r="AB26" s="470"/>
      <c r="AC26" s="470"/>
      <c r="AD26" s="470"/>
      <c r="AE26" s="470"/>
      <c r="AF26" s="470"/>
      <c r="AG26" s="471"/>
      <c r="AH26" s="391">
        <v>57</v>
      </c>
      <c r="AI26" s="392"/>
      <c r="AJ26" s="392"/>
      <c r="AK26" s="392"/>
      <c r="AL26" s="393"/>
      <c r="AM26" s="391">
        <v>188385</v>
      </c>
      <c r="AN26" s="392"/>
      <c r="AO26" s="392"/>
      <c r="AP26" s="392"/>
      <c r="AQ26" s="392"/>
      <c r="AR26" s="393"/>
      <c r="AS26" s="391">
        <v>3305</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5840</v>
      </c>
      <c r="R27" s="392"/>
      <c r="S27" s="392"/>
      <c r="T27" s="392"/>
      <c r="U27" s="392"/>
      <c r="V27" s="393"/>
      <c r="W27" s="457"/>
      <c r="X27" s="448"/>
      <c r="Y27" s="449"/>
      <c r="Z27" s="388" t="s">
        <v>163</v>
      </c>
      <c r="AA27" s="389"/>
      <c r="AB27" s="389"/>
      <c r="AC27" s="389"/>
      <c r="AD27" s="389"/>
      <c r="AE27" s="389"/>
      <c r="AF27" s="389"/>
      <c r="AG27" s="390"/>
      <c r="AH27" s="391">
        <v>27</v>
      </c>
      <c r="AI27" s="392"/>
      <c r="AJ27" s="392"/>
      <c r="AK27" s="392"/>
      <c r="AL27" s="393"/>
      <c r="AM27" s="391">
        <v>95472</v>
      </c>
      <c r="AN27" s="392"/>
      <c r="AO27" s="392"/>
      <c r="AP27" s="392"/>
      <c r="AQ27" s="392"/>
      <c r="AR27" s="393"/>
      <c r="AS27" s="391">
        <v>3536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2231446</v>
      </c>
      <c r="BO27" s="419"/>
      <c r="BP27" s="419"/>
      <c r="BQ27" s="419"/>
      <c r="BR27" s="419"/>
      <c r="BS27" s="419"/>
      <c r="BT27" s="419"/>
      <c r="BU27" s="420"/>
      <c r="BV27" s="418">
        <v>2084105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5130</v>
      </c>
      <c r="R28" s="392"/>
      <c r="S28" s="392"/>
      <c r="T28" s="392"/>
      <c r="U28" s="392"/>
      <c r="V28" s="393"/>
      <c r="W28" s="457"/>
      <c r="X28" s="448"/>
      <c r="Y28" s="449"/>
      <c r="Z28" s="388" t="s">
        <v>166</v>
      </c>
      <c r="AA28" s="389"/>
      <c r="AB28" s="389"/>
      <c r="AC28" s="389"/>
      <c r="AD28" s="389"/>
      <c r="AE28" s="389"/>
      <c r="AF28" s="389"/>
      <c r="AG28" s="390"/>
      <c r="AH28" s="391">
        <v>36</v>
      </c>
      <c r="AI28" s="392"/>
      <c r="AJ28" s="392"/>
      <c r="AK28" s="392"/>
      <c r="AL28" s="393"/>
      <c r="AM28" s="391">
        <v>56880</v>
      </c>
      <c r="AN28" s="392"/>
      <c r="AO28" s="392"/>
      <c r="AP28" s="392"/>
      <c r="AQ28" s="392"/>
      <c r="AR28" s="393"/>
      <c r="AS28" s="391">
        <v>1580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3397725</v>
      </c>
      <c r="BO28" s="411"/>
      <c r="BP28" s="411"/>
      <c r="BQ28" s="411"/>
      <c r="BR28" s="411"/>
      <c r="BS28" s="411"/>
      <c r="BT28" s="411"/>
      <c r="BU28" s="412"/>
      <c r="BV28" s="410">
        <v>3285478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30</v>
      </c>
      <c r="M29" s="392"/>
      <c r="N29" s="392"/>
      <c r="O29" s="392"/>
      <c r="P29" s="393"/>
      <c r="Q29" s="391">
        <v>4750</v>
      </c>
      <c r="R29" s="392"/>
      <c r="S29" s="392"/>
      <c r="T29" s="392"/>
      <c r="U29" s="392"/>
      <c r="V29" s="393"/>
      <c r="W29" s="458"/>
      <c r="X29" s="459"/>
      <c r="Y29" s="460"/>
      <c r="Z29" s="388" t="s">
        <v>170</v>
      </c>
      <c r="AA29" s="389"/>
      <c r="AB29" s="389"/>
      <c r="AC29" s="389"/>
      <c r="AD29" s="389"/>
      <c r="AE29" s="389"/>
      <c r="AF29" s="389"/>
      <c r="AG29" s="390"/>
      <c r="AH29" s="391">
        <v>1189</v>
      </c>
      <c r="AI29" s="392"/>
      <c r="AJ29" s="392"/>
      <c r="AK29" s="392"/>
      <c r="AL29" s="393"/>
      <c r="AM29" s="391">
        <v>3800592</v>
      </c>
      <c r="AN29" s="392"/>
      <c r="AO29" s="392"/>
      <c r="AP29" s="392"/>
      <c r="AQ29" s="392"/>
      <c r="AR29" s="393"/>
      <c r="AS29" s="391">
        <v>3196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990510</v>
      </c>
      <c r="BO29" s="416"/>
      <c r="BP29" s="416"/>
      <c r="BQ29" s="416"/>
      <c r="BR29" s="416"/>
      <c r="BS29" s="416"/>
      <c r="BT29" s="416"/>
      <c r="BU29" s="417"/>
      <c r="BV29" s="415">
        <v>981679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11020542</v>
      </c>
      <c r="BO30" s="419"/>
      <c r="BP30" s="419"/>
      <c r="BQ30" s="419"/>
      <c r="BR30" s="419"/>
      <c r="BS30" s="419"/>
      <c r="BT30" s="419"/>
      <c r="BU30" s="420"/>
      <c r="BV30" s="418">
        <v>11432485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国民健康保険費</v>
      </c>
      <c r="X34" s="374"/>
      <c r="Y34" s="374"/>
      <c r="Z34" s="374"/>
      <c r="AA34" s="374"/>
      <c r="AB34" s="374"/>
      <c r="AC34" s="374"/>
      <c r="AD34" s="374"/>
      <c r="AE34" s="374"/>
      <c r="AF34" s="374"/>
      <c r="AG34" s="374"/>
      <c r="AH34" s="374"/>
      <c r="AI34" s="374"/>
      <c r="AJ34" s="374"/>
      <c r="AK34" s="374"/>
      <c r="AL34" s="167"/>
      <c r="AM34" s="375">
        <f>IF(AO34="","",MAX(C34:D43,U34:V43)+1)</f>
        <v>12</v>
      </c>
      <c r="AN34" s="375"/>
      <c r="AO34" s="374" t="str">
        <f>IF('各会計、関係団体の財政状況及び健全化判断比率'!B33="","",'各会計、関係団体の財政状況及び健全化判断比率'!B33)</f>
        <v>水道事業</v>
      </c>
      <c r="AP34" s="374"/>
      <c r="AQ34" s="374"/>
      <c r="AR34" s="374"/>
      <c r="AS34" s="374"/>
      <c r="AT34" s="374"/>
      <c r="AU34" s="374"/>
      <c r="AV34" s="374"/>
      <c r="AW34" s="374"/>
      <c r="AX34" s="374"/>
      <c r="AY34" s="374"/>
      <c r="AZ34" s="374"/>
      <c r="BA34" s="374"/>
      <c r="BB34" s="374"/>
      <c r="BC34" s="374"/>
      <c r="BD34" s="167"/>
      <c r="BE34" s="375">
        <f>IF(BG34="","",MAX(C34:D43,U34:V43,AM34:AN43)+1)</f>
        <v>16</v>
      </c>
      <c r="BF34" s="375"/>
      <c r="BG34" s="374" t="str">
        <f>IF('各会計、関係団体の財政状況及び健全化判断比率'!B37="","",'各会計、関係団体の財政状況及び健全化判断比率'!B37)</f>
        <v>簡易水道事業費</v>
      </c>
      <c r="BH34" s="374"/>
      <c r="BI34" s="374"/>
      <c r="BJ34" s="374"/>
      <c r="BK34" s="374"/>
      <c r="BL34" s="374"/>
      <c r="BM34" s="374"/>
      <c r="BN34" s="374"/>
      <c r="BO34" s="374"/>
      <c r="BP34" s="374"/>
      <c r="BQ34" s="374"/>
      <c r="BR34" s="374"/>
      <c r="BS34" s="374"/>
      <c r="BT34" s="374"/>
      <c r="BU34" s="374"/>
      <c r="BV34" s="167"/>
      <c r="BW34" s="375">
        <f>IF(BY34="","",MAX(C34:D43,U34:V43,AM34:AN43,BE34:BF43)+1)</f>
        <v>21</v>
      </c>
      <c r="BX34" s="375"/>
      <c r="BY34" s="374" t="str">
        <f>IF('各会計、関係団体の財政状況及び健全化判断比率'!B68="","",'各会計、関係団体の財政状況及び健全化判断比率'!B68)</f>
        <v>鳥取県東部広域行政管理組合（一般会計）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（財）鳥取開発公社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土地区画整理費</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介護老人保健施設事業費</v>
      </c>
      <c r="X35" s="374"/>
      <c r="Y35" s="374"/>
      <c r="Z35" s="374"/>
      <c r="AA35" s="374"/>
      <c r="AB35" s="374"/>
      <c r="AC35" s="374"/>
      <c r="AD35" s="374"/>
      <c r="AE35" s="374"/>
      <c r="AF35" s="374"/>
      <c r="AG35" s="374"/>
      <c r="AH35" s="374"/>
      <c r="AI35" s="374"/>
      <c r="AJ35" s="374"/>
      <c r="AK35" s="374"/>
      <c r="AL35" s="167"/>
      <c r="AM35" s="375">
        <f t="shared" ref="AM35:AM43" si="0">IF(AO35="","",AM34+1)</f>
        <v>13</v>
      </c>
      <c r="AN35" s="375"/>
      <c r="AO35" s="374" t="str">
        <f>IF('各会計、関係団体の財政状況及び健全化判断比率'!B34="","",'各会計、関係団体の財政状況及び健全化判断比率'!B34)</f>
        <v>工業用水道事業</v>
      </c>
      <c r="AP35" s="374"/>
      <c r="AQ35" s="374"/>
      <c r="AR35" s="374"/>
      <c r="AS35" s="374"/>
      <c r="AT35" s="374"/>
      <c r="AU35" s="374"/>
      <c r="AV35" s="374"/>
      <c r="AW35" s="374"/>
      <c r="AX35" s="374"/>
      <c r="AY35" s="374"/>
      <c r="AZ35" s="374"/>
      <c r="BA35" s="374"/>
      <c r="BB35" s="374"/>
      <c r="BC35" s="374"/>
      <c r="BD35" s="167"/>
      <c r="BE35" s="375">
        <f t="shared" ref="BE35:BE43" si="1">IF(BG35="","",BE34+1)</f>
        <v>17</v>
      </c>
      <c r="BF35" s="375"/>
      <c r="BG35" s="374" t="str">
        <f>IF('各会計、関係団体の財政状況及び健全化判断比率'!B38="","",'各会計、関係団体の財政状況及び健全化判断比率'!B38)</f>
        <v>電気事業費</v>
      </c>
      <c r="BH35" s="374"/>
      <c r="BI35" s="374"/>
      <c r="BJ35" s="374"/>
      <c r="BK35" s="374"/>
      <c r="BL35" s="374"/>
      <c r="BM35" s="374"/>
      <c r="BN35" s="374"/>
      <c r="BO35" s="374"/>
      <c r="BP35" s="374"/>
      <c r="BQ35" s="374"/>
      <c r="BR35" s="374"/>
      <c r="BS35" s="374"/>
      <c r="BT35" s="374"/>
      <c r="BU35" s="374"/>
      <c r="BV35" s="167"/>
      <c r="BW35" s="375">
        <f t="shared" ref="BW35:BW43" si="2">IF(BY35="","",BW34+1)</f>
        <v>22</v>
      </c>
      <c r="BX35" s="375"/>
      <c r="BY35" s="374" t="str">
        <f>IF('各会計、関係団体の財政状況及び健全化判断比率'!B69="","",'各会計、関係団体の財政状況及び健全化判断比率'!B69)</f>
        <v>鳥取県東部広域行政管理組合（因幡ふるさと振興事業費特別会計）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（財）鳥取市公園・スポーツ施設協会</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高齢者・障害者住宅整備資金貸付事業費</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介護保険費</v>
      </c>
      <c r="X36" s="374"/>
      <c r="Y36" s="374"/>
      <c r="Z36" s="374"/>
      <c r="AA36" s="374"/>
      <c r="AB36" s="374"/>
      <c r="AC36" s="374"/>
      <c r="AD36" s="374"/>
      <c r="AE36" s="374"/>
      <c r="AF36" s="374"/>
      <c r="AG36" s="374"/>
      <c r="AH36" s="374"/>
      <c r="AI36" s="374"/>
      <c r="AJ36" s="374"/>
      <c r="AK36" s="374"/>
      <c r="AL36" s="167"/>
      <c r="AM36" s="375">
        <f t="shared" si="0"/>
        <v>14</v>
      </c>
      <c r="AN36" s="375"/>
      <c r="AO36" s="374" t="str">
        <f>IF('各会計、関係団体の財政状況及び健全化判断比率'!B35="","",'各会計、関係団体の財政状況及び健全化判断比率'!B35)</f>
        <v>病院事業</v>
      </c>
      <c r="AP36" s="374"/>
      <c r="AQ36" s="374"/>
      <c r="AR36" s="374"/>
      <c r="AS36" s="374"/>
      <c r="AT36" s="374"/>
      <c r="AU36" s="374"/>
      <c r="AV36" s="374"/>
      <c r="AW36" s="374"/>
      <c r="AX36" s="374"/>
      <c r="AY36" s="374"/>
      <c r="AZ36" s="374"/>
      <c r="BA36" s="374"/>
      <c r="BB36" s="374"/>
      <c r="BC36" s="374"/>
      <c r="BD36" s="167"/>
      <c r="BE36" s="375">
        <f t="shared" si="1"/>
        <v>18</v>
      </c>
      <c r="BF36" s="375"/>
      <c r="BG36" s="374" t="str">
        <f>IF('各会計、関係団体の財政状況及び健全化判断比率'!B39="","",'各会計、関係団体の財政状況及び健全化判断比率'!B39)</f>
        <v>公設地方卸売市場事業費</v>
      </c>
      <c r="BH36" s="374"/>
      <c r="BI36" s="374"/>
      <c r="BJ36" s="374"/>
      <c r="BK36" s="374"/>
      <c r="BL36" s="374"/>
      <c r="BM36" s="374"/>
      <c r="BN36" s="374"/>
      <c r="BO36" s="374"/>
      <c r="BP36" s="374"/>
      <c r="BQ36" s="374"/>
      <c r="BR36" s="374"/>
      <c r="BS36" s="374"/>
      <c r="BT36" s="374"/>
      <c r="BU36" s="374"/>
      <c r="BV36" s="167"/>
      <c r="BW36" s="375">
        <f t="shared" si="2"/>
        <v>23</v>
      </c>
      <c r="BX36" s="375"/>
      <c r="BY36" s="374" t="str">
        <f>IF('各会計、関係団体の財政状況及び健全化判断比率'!B70="","",'各会計、関係団体の財政状況及び健全化判断比率'!B70)</f>
        <v>八頭環境施設組合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（財）鳥取市中小企業勤労者福祉サービスセンター</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f>IF(E37="","",C36+1)</f>
        <v>4</v>
      </c>
      <c r="D37" s="375"/>
      <c r="E37" s="374" t="str">
        <f>IF('各会計、関係団体の財政状況及び健全化判断比率'!B10="","",'各会計、関係団体の財政状況及び健全化判断比率'!B10)</f>
        <v>住宅新築資金等貸付事業費</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駐車場事業費</v>
      </c>
      <c r="X37" s="374"/>
      <c r="Y37" s="374"/>
      <c r="Z37" s="374"/>
      <c r="AA37" s="374"/>
      <c r="AB37" s="374"/>
      <c r="AC37" s="374"/>
      <c r="AD37" s="374"/>
      <c r="AE37" s="374"/>
      <c r="AF37" s="374"/>
      <c r="AG37" s="374"/>
      <c r="AH37" s="374"/>
      <c r="AI37" s="374"/>
      <c r="AJ37" s="374"/>
      <c r="AK37" s="374"/>
      <c r="AL37" s="167"/>
      <c r="AM37" s="375">
        <f t="shared" si="0"/>
        <v>15</v>
      </c>
      <c r="AN37" s="375"/>
      <c r="AO37" s="374" t="str">
        <f>IF('各会計、関係団体の財政状況及び健全化判断比率'!B36="","",'各会計、関係団体の財政状況及び健全化判断比率'!B36)</f>
        <v>下水道等事業</v>
      </c>
      <c r="AP37" s="374"/>
      <c r="AQ37" s="374"/>
      <c r="AR37" s="374"/>
      <c r="AS37" s="374"/>
      <c r="AT37" s="374"/>
      <c r="AU37" s="374"/>
      <c r="AV37" s="374"/>
      <c r="AW37" s="374"/>
      <c r="AX37" s="374"/>
      <c r="AY37" s="374"/>
      <c r="AZ37" s="374"/>
      <c r="BA37" s="374"/>
      <c r="BB37" s="374"/>
      <c r="BC37" s="374"/>
      <c r="BD37" s="167"/>
      <c r="BE37" s="375">
        <f t="shared" si="1"/>
        <v>19</v>
      </c>
      <c r="BF37" s="375"/>
      <c r="BG37" s="374" t="str">
        <f>IF('各会計、関係団体の財政状況及び健全化判断比率'!B40="","",'各会計、関係団体の財政状況及び健全化判断比率'!B40)</f>
        <v>観光施設運営事業費</v>
      </c>
      <c r="BH37" s="374"/>
      <c r="BI37" s="374"/>
      <c r="BJ37" s="374"/>
      <c r="BK37" s="374"/>
      <c r="BL37" s="374"/>
      <c r="BM37" s="374"/>
      <c r="BN37" s="374"/>
      <c r="BO37" s="374"/>
      <c r="BP37" s="374"/>
      <c r="BQ37" s="374"/>
      <c r="BR37" s="374"/>
      <c r="BS37" s="374"/>
      <c r="BT37" s="374"/>
      <c r="BU37" s="374"/>
      <c r="BV37" s="167"/>
      <c r="BW37" s="375">
        <f t="shared" si="2"/>
        <v>24</v>
      </c>
      <c r="BX37" s="375"/>
      <c r="BY37" s="374" t="str">
        <f>IF('各会計、関係団体の財政状況及び健全化判断比率'!B71="","",'各会計、関係団体の財政状況及び健全化判断比率'!B71)</f>
        <v>鳥取県後期高齢者医療広域連合（一般会計）</v>
      </c>
      <c r="BZ37" s="374"/>
      <c r="CA37" s="374"/>
      <c r="CB37" s="374"/>
      <c r="CC37" s="374"/>
      <c r="CD37" s="374"/>
      <c r="CE37" s="374"/>
      <c r="CF37" s="374"/>
      <c r="CG37" s="374"/>
      <c r="CH37" s="374"/>
      <c r="CI37" s="374"/>
      <c r="CJ37" s="374"/>
      <c r="CK37" s="374"/>
      <c r="CL37" s="374"/>
      <c r="CM37" s="374"/>
      <c r="CN37" s="167"/>
      <c r="CO37" s="375">
        <f t="shared" si="3"/>
        <v>29</v>
      </c>
      <c r="CP37" s="375"/>
      <c r="CQ37" s="374" t="str">
        <f>IF('各会計、関係団体の財政状況及び健全化判断比率'!BS10="","",'各会計、関係団体の財政状況及び健全化判断比率'!BS10)</f>
        <v>（財）鳥取市環境事業公社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f t="shared" ref="C38:C43" si="5">IF(E38="","",C37+1)</f>
        <v>5</v>
      </c>
      <c r="D38" s="375"/>
      <c r="E38" s="374" t="str">
        <f>IF('各会計、関係団体の財政状況及び健全化判断比率'!B11="","",'各会計、関係団体の財政状況及び健全化判断比率'!B11)</f>
        <v>土地取得費</v>
      </c>
      <c r="F38" s="374"/>
      <c r="G38" s="374"/>
      <c r="H38" s="374"/>
      <c r="I38" s="374"/>
      <c r="J38" s="374"/>
      <c r="K38" s="374"/>
      <c r="L38" s="374"/>
      <c r="M38" s="374"/>
      <c r="N38" s="374"/>
      <c r="O38" s="374"/>
      <c r="P38" s="374"/>
      <c r="Q38" s="374"/>
      <c r="R38" s="374"/>
      <c r="S38" s="374"/>
      <c r="T38" s="167"/>
      <c r="U38" s="375">
        <f t="shared" si="4"/>
        <v>11</v>
      </c>
      <c r="V38" s="375"/>
      <c r="W38" s="374" t="str">
        <f>IF('各会計、関係団体の財政状況及び健全化判断比率'!B32="","",'各会計、関係団体の財政状況及び健全化判断比率'!B32)</f>
        <v>後期高齢者医療費</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20</v>
      </c>
      <c r="BF38" s="375"/>
      <c r="BG38" s="374" t="str">
        <f>IF('各会計、関係団体の財政状況及び健全化判断比率'!B41="","",'各会計、関係団体の財政状況及び健全化判断比率'!B41)</f>
        <v>温泉事業費</v>
      </c>
      <c r="BH38" s="374"/>
      <c r="BI38" s="374"/>
      <c r="BJ38" s="374"/>
      <c r="BK38" s="374"/>
      <c r="BL38" s="374"/>
      <c r="BM38" s="374"/>
      <c r="BN38" s="374"/>
      <c r="BO38" s="374"/>
      <c r="BP38" s="374"/>
      <c r="BQ38" s="374"/>
      <c r="BR38" s="374"/>
      <c r="BS38" s="374"/>
      <c r="BT38" s="374"/>
      <c r="BU38" s="374"/>
      <c r="BV38" s="167"/>
      <c r="BW38" s="375">
        <f t="shared" si="2"/>
        <v>25</v>
      </c>
      <c r="BX38" s="375"/>
      <c r="BY38" s="374" t="str">
        <f>IF('各会計、関係団体の財政状況及び健全化判断比率'!B72="","",'各会計、関係団体の財政状況及び健全化判断比率'!B72)</f>
        <v>鳥取県後期高齢者医療広域連合（後期高齢者医療特別会計）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f t="shared" si="3"/>
        <v>30</v>
      </c>
      <c r="CP38" s="375"/>
      <c r="CQ38" s="374" t="str">
        <f>IF('各会計、関係団体の財政状況及び健全化判断比率'!BS11="","",'各会計、関係団体の財政状況及び健全化判断比率'!BS11)</f>
        <v>（財）鳥取県東部環境管理公社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f t="shared" si="5"/>
        <v>6</v>
      </c>
      <c r="D39" s="375"/>
      <c r="E39" s="374" t="str">
        <f>IF('各会計、関係団体の財政状況及び健全化判断比率'!B12="","",'各会計、関係団体の財政状況及び健全化判断比率'!B12)</f>
        <v>墓苑事業費</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31</v>
      </c>
      <c r="CP39" s="375"/>
      <c r="CQ39" s="374" t="str">
        <f>IF('各会計、関係団体の財政状況及び健全化判断比率'!BS12="","",'各会計、関係団体の財政状況及び健全化判断比率'!BS12)</f>
        <v>（財）鳥取市教育福祉振興会</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32</v>
      </c>
      <c r="CP40" s="375"/>
      <c r="CQ40" s="374" t="str">
        <f>IF('各会計、関係団体の財政状況及び健全化判断比率'!BS13="","",'各会計、関係団体の財政状況及び健全化判断比率'!BS13)</f>
        <v>（財）鳥取市学校給食会</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33</v>
      </c>
      <c r="CP41" s="375"/>
      <c r="CQ41" s="374" t="str">
        <f>IF('各会計、関係団体の財政状況及び健全化判断比率'!BS14="","",'各会計、関係団体の財政状況及び健全化判断比率'!BS14)</f>
        <v>（財）鳥取市文化財団</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34</v>
      </c>
      <c r="CP42" s="375"/>
      <c r="CQ42" s="374" t="str">
        <f>IF('各会計、関係団体の財政状況及び健全化判断比率'!BS15="","",'各会計、関係団体の財政状況及び健全化判断比率'!BS15)</f>
        <v>（財）鳥取童謡・おもちゃ館</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35</v>
      </c>
      <c r="CP43" s="375"/>
      <c r="CQ43" s="374" t="str">
        <f>IF('各会計、関係団体の財政状況及び健全化判断比率'!BS16="","",'各会計、関係団体の財政状況及び健全化判断比率'!BS16)</f>
        <v>（財）鳥取市人権情報センター</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85" zoomScaleNormal="100" zoomScaleSheetLayoutView="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23125686</v>
      </c>
      <c r="S5" s="671"/>
      <c r="T5" s="671"/>
      <c r="U5" s="671"/>
      <c r="V5" s="671"/>
      <c r="W5" s="671"/>
      <c r="X5" s="671"/>
      <c r="Y5" s="718"/>
      <c r="Z5" s="731">
        <v>23.9</v>
      </c>
      <c r="AA5" s="731"/>
      <c r="AB5" s="731"/>
      <c r="AC5" s="731"/>
      <c r="AD5" s="732">
        <v>22603229</v>
      </c>
      <c r="AE5" s="732"/>
      <c r="AF5" s="732"/>
      <c r="AG5" s="732"/>
      <c r="AH5" s="732"/>
      <c r="AI5" s="732"/>
      <c r="AJ5" s="732"/>
      <c r="AK5" s="732"/>
      <c r="AL5" s="719">
        <v>46.5</v>
      </c>
      <c r="AM5" s="688"/>
      <c r="AN5" s="688"/>
      <c r="AO5" s="720"/>
      <c r="AP5" s="707" t="s">
        <v>209</v>
      </c>
      <c r="AQ5" s="708"/>
      <c r="AR5" s="708"/>
      <c r="AS5" s="708"/>
      <c r="AT5" s="708"/>
      <c r="AU5" s="708"/>
      <c r="AV5" s="708"/>
      <c r="AW5" s="708"/>
      <c r="AX5" s="708"/>
      <c r="AY5" s="708"/>
      <c r="AZ5" s="708"/>
      <c r="BA5" s="708"/>
      <c r="BB5" s="708"/>
      <c r="BC5" s="708"/>
      <c r="BD5" s="708"/>
      <c r="BE5" s="708"/>
      <c r="BF5" s="709"/>
      <c r="BG5" s="620">
        <v>22583240</v>
      </c>
      <c r="BH5" s="621"/>
      <c r="BI5" s="621"/>
      <c r="BJ5" s="621"/>
      <c r="BK5" s="621"/>
      <c r="BL5" s="621"/>
      <c r="BM5" s="621"/>
      <c r="BN5" s="622"/>
      <c r="BO5" s="673">
        <v>97.7</v>
      </c>
      <c r="BP5" s="673"/>
      <c r="BQ5" s="673"/>
      <c r="BR5" s="673"/>
      <c r="BS5" s="674">
        <v>1091637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610951</v>
      </c>
      <c r="S6" s="621"/>
      <c r="T6" s="621"/>
      <c r="U6" s="621"/>
      <c r="V6" s="621"/>
      <c r="W6" s="621"/>
      <c r="X6" s="621"/>
      <c r="Y6" s="622"/>
      <c r="Z6" s="673">
        <v>0.6</v>
      </c>
      <c r="AA6" s="673"/>
      <c r="AB6" s="673"/>
      <c r="AC6" s="673"/>
      <c r="AD6" s="674">
        <v>610951</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22583240</v>
      </c>
      <c r="BH6" s="621"/>
      <c r="BI6" s="621"/>
      <c r="BJ6" s="621"/>
      <c r="BK6" s="621"/>
      <c r="BL6" s="621"/>
      <c r="BM6" s="621"/>
      <c r="BN6" s="622"/>
      <c r="BO6" s="673">
        <v>97.7</v>
      </c>
      <c r="BP6" s="673"/>
      <c r="BQ6" s="673"/>
      <c r="BR6" s="673"/>
      <c r="BS6" s="674">
        <v>1091637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457746</v>
      </c>
      <c r="CS6" s="621"/>
      <c r="CT6" s="621"/>
      <c r="CU6" s="621"/>
      <c r="CV6" s="621"/>
      <c r="CW6" s="621"/>
      <c r="CX6" s="621"/>
      <c r="CY6" s="622"/>
      <c r="CZ6" s="673">
        <v>0.5</v>
      </c>
      <c r="DA6" s="673"/>
      <c r="DB6" s="673"/>
      <c r="DC6" s="673"/>
      <c r="DD6" s="626" t="s">
        <v>216</v>
      </c>
      <c r="DE6" s="621"/>
      <c r="DF6" s="621"/>
      <c r="DG6" s="621"/>
      <c r="DH6" s="621"/>
      <c r="DI6" s="621"/>
      <c r="DJ6" s="621"/>
      <c r="DK6" s="621"/>
      <c r="DL6" s="621"/>
      <c r="DM6" s="621"/>
      <c r="DN6" s="621"/>
      <c r="DO6" s="621"/>
      <c r="DP6" s="622"/>
      <c r="DQ6" s="626">
        <v>457746</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35335</v>
      </c>
      <c r="S7" s="621"/>
      <c r="T7" s="621"/>
      <c r="U7" s="621"/>
      <c r="V7" s="621"/>
      <c r="W7" s="621"/>
      <c r="X7" s="621"/>
      <c r="Y7" s="622"/>
      <c r="Z7" s="673">
        <v>0</v>
      </c>
      <c r="AA7" s="673"/>
      <c r="AB7" s="673"/>
      <c r="AC7" s="673"/>
      <c r="AD7" s="674">
        <v>35335</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10112179</v>
      </c>
      <c r="BH7" s="621"/>
      <c r="BI7" s="621"/>
      <c r="BJ7" s="621"/>
      <c r="BK7" s="621"/>
      <c r="BL7" s="621"/>
      <c r="BM7" s="621"/>
      <c r="BN7" s="622"/>
      <c r="BO7" s="673">
        <v>43.7</v>
      </c>
      <c r="BP7" s="673"/>
      <c r="BQ7" s="673"/>
      <c r="BR7" s="673"/>
      <c r="BS7" s="674">
        <v>394454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8608977</v>
      </c>
      <c r="CS7" s="621"/>
      <c r="CT7" s="621"/>
      <c r="CU7" s="621"/>
      <c r="CV7" s="621"/>
      <c r="CW7" s="621"/>
      <c r="CX7" s="621"/>
      <c r="CY7" s="622"/>
      <c r="CZ7" s="673">
        <v>9</v>
      </c>
      <c r="DA7" s="673"/>
      <c r="DB7" s="673"/>
      <c r="DC7" s="673"/>
      <c r="DD7" s="626">
        <v>430467</v>
      </c>
      <c r="DE7" s="621"/>
      <c r="DF7" s="621"/>
      <c r="DG7" s="621"/>
      <c r="DH7" s="621"/>
      <c r="DI7" s="621"/>
      <c r="DJ7" s="621"/>
      <c r="DK7" s="621"/>
      <c r="DL7" s="621"/>
      <c r="DM7" s="621"/>
      <c r="DN7" s="621"/>
      <c r="DO7" s="621"/>
      <c r="DP7" s="622"/>
      <c r="DQ7" s="626">
        <v>6739405</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70106</v>
      </c>
      <c r="S8" s="621"/>
      <c r="T8" s="621"/>
      <c r="U8" s="621"/>
      <c r="V8" s="621"/>
      <c r="W8" s="621"/>
      <c r="X8" s="621"/>
      <c r="Y8" s="622"/>
      <c r="Z8" s="673">
        <v>0.1</v>
      </c>
      <c r="AA8" s="673"/>
      <c r="AB8" s="673"/>
      <c r="AC8" s="673"/>
      <c r="AD8" s="674">
        <v>70106</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311302</v>
      </c>
      <c r="BH8" s="621"/>
      <c r="BI8" s="621"/>
      <c r="BJ8" s="621"/>
      <c r="BK8" s="621"/>
      <c r="BL8" s="621"/>
      <c r="BM8" s="621"/>
      <c r="BN8" s="622"/>
      <c r="BO8" s="673">
        <v>1.3</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32266427</v>
      </c>
      <c r="CS8" s="621"/>
      <c r="CT8" s="621"/>
      <c r="CU8" s="621"/>
      <c r="CV8" s="621"/>
      <c r="CW8" s="621"/>
      <c r="CX8" s="621"/>
      <c r="CY8" s="622"/>
      <c r="CZ8" s="673">
        <v>33.799999999999997</v>
      </c>
      <c r="DA8" s="673"/>
      <c r="DB8" s="673"/>
      <c r="DC8" s="673"/>
      <c r="DD8" s="626">
        <v>580800</v>
      </c>
      <c r="DE8" s="621"/>
      <c r="DF8" s="621"/>
      <c r="DG8" s="621"/>
      <c r="DH8" s="621"/>
      <c r="DI8" s="621"/>
      <c r="DJ8" s="621"/>
      <c r="DK8" s="621"/>
      <c r="DL8" s="621"/>
      <c r="DM8" s="621"/>
      <c r="DN8" s="621"/>
      <c r="DO8" s="621"/>
      <c r="DP8" s="622"/>
      <c r="DQ8" s="626">
        <v>15396078</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41291</v>
      </c>
      <c r="S9" s="621"/>
      <c r="T9" s="621"/>
      <c r="U9" s="621"/>
      <c r="V9" s="621"/>
      <c r="W9" s="621"/>
      <c r="X9" s="621"/>
      <c r="Y9" s="622"/>
      <c r="Z9" s="673">
        <v>0</v>
      </c>
      <c r="AA9" s="673"/>
      <c r="AB9" s="673"/>
      <c r="AC9" s="673"/>
      <c r="AD9" s="674">
        <v>41291</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7701732</v>
      </c>
      <c r="BH9" s="621"/>
      <c r="BI9" s="621"/>
      <c r="BJ9" s="621"/>
      <c r="BK9" s="621"/>
      <c r="BL9" s="621"/>
      <c r="BM9" s="621"/>
      <c r="BN9" s="622"/>
      <c r="BO9" s="673">
        <v>33.299999999999997</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6138564</v>
      </c>
      <c r="CS9" s="621"/>
      <c r="CT9" s="621"/>
      <c r="CU9" s="621"/>
      <c r="CV9" s="621"/>
      <c r="CW9" s="621"/>
      <c r="CX9" s="621"/>
      <c r="CY9" s="622"/>
      <c r="CZ9" s="673">
        <v>6.4</v>
      </c>
      <c r="DA9" s="673"/>
      <c r="DB9" s="673"/>
      <c r="DC9" s="673"/>
      <c r="DD9" s="626">
        <v>124917</v>
      </c>
      <c r="DE9" s="621"/>
      <c r="DF9" s="621"/>
      <c r="DG9" s="621"/>
      <c r="DH9" s="621"/>
      <c r="DI9" s="621"/>
      <c r="DJ9" s="621"/>
      <c r="DK9" s="621"/>
      <c r="DL9" s="621"/>
      <c r="DM9" s="621"/>
      <c r="DN9" s="621"/>
      <c r="DO9" s="621"/>
      <c r="DP9" s="622"/>
      <c r="DQ9" s="626">
        <v>5047054</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3480973</v>
      </c>
      <c r="S10" s="621"/>
      <c r="T10" s="621"/>
      <c r="U10" s="621"/>
      <c r="V10" s="621"/>
      <c r="W10" s="621"/>
      <c r="X10" s="621"/>
      <c r="Y10" s="622"/>
      <c r="Z10" s="673">
        <v>3.6</v>
      </c>
      <c r="AA10" s="673"/>
      <c r="AB10" s="673"/>
      <c r="AC10" s="673"/>
      <c r="AD10" s="674">
        <v>3480973</v>
      </c>
      <c r="AE10" s="674"/>
      <c r="AF10" s="674"/>
      <c r="AG10" s="674"/>
      <c r="AH10" s="674"/>
      <c r="AI10" s="674"/>
      <c r="AJ10" s="674"/>
      <c r="AK10" s="674"/>
      <c r="AL10" s="643">
        <v>7.2</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659078</v>
      </c>
      <c r="BH10" s="621"/>
      <c r="BI10" s="621"/>
      <c r="BJ10" s="621"/>
      <c r="BK10" s="621"/>
      <c r="BL10" s="621"/>
      <c r="BM10" s="621"/>
      <c r="BN10" s="622"/>
      <c r="BO10" s="673">
        <v>2.8</v>
      </c>
      <c r="BP10" s="673"/>
      <c r="BQ10" s="673"/>
      <c r="BR10" s="673"/>
      <c r="BS10" s="626">
        <v>108847</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2967</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2967</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17692</v>
      </c>
      <c r="S11" s="621"/>
      <c r="T11" s="621"/>
      <c r="U11" s="621"/>
      <c r="V11" s="621"/>
      <c r="W11" s="621"/>
      <c r="X11" s="621"/>
      <c r="Y11" s="622"/>
      <c r="Z11" s="673">
        <v>0</v>
      </c>
      <c r="AA11" s="673"/>
      <c r="AB11" s="673"/>
      <c r="AC11" s="673"/>
      <c r="AD11" s="674">
        <v>17692</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1440067</v>
      </c>
      <c r="BH11" s="621"/>
      <c r="BI11" s="621"/>
      <c r="BJ11" s="621"/>
      <c r="BK11" s="621"/>
      <c r="BL11" s="621"/>
      <c r="BM11" s="621"/>
      <c r="BN11" s="622"/>
      <c r="BO11" s="673">
        <v>6.2</v>
      </c>
      <c r="BP11" s="673"/>
      <c r="BQ11" s="673"/>
      <c r="BR11" s="673"/>
      <c r="BS11" s="626">
        <v>285607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3665696</v>
      </c>
      <c r="CS11" s="621"/>
      <c r="CT11" s="621"/>
      <c r="CU11" s="621"/>
      <c r="CV11" s="621"/>
      <c r="CW11" s="621"/>
      <c r="CX11" s="621"/>
      <c r="CY11" s="622"/>
      <c r="CZ11" s="673">
        <v>3.8</v>
      </c>
      <c r="DA11" s="673"/>
      <c r="DB11" s="673"/>
      <c r="DC11" s="673"/>
      <c r="DD11" s="626">
        <v>379397</v>
      </c>
      <c r="DE11" s="621"/>
      <c r="DF11" s="621"/>
      <c r="DG11" s="621"/>
      <c r="DH11" s="621"/>
      <c r="DI11" s="621"/>
      <c r="DJ11" s="621"/>
      <c r="DK11" s="621"/>
      <c r="DL11" s="621"/>
      <c r="DM11" s="621"/>
      <c r="DN11" s="621"/>
      <c r="DO11" s="621"/>
      <c r="DP11" s="622"/>
      <c r="DQ11" s="626">
        <v>2747192</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10604100</v>
      </c>
      <c r="BH12" s="621"/>
      <c r="BI12" s="621"/>
      <c r="BJ12" s="621"/>
      <c r="BK12" s="621"/>
      <c r="BL12" s="621"/>
      <c r="BM12" s="621"/>
      <c r="BN12" s="622"/>
      <c r="BO12" s="673">
        <v>45.9</v>
      </c>
      <c r="BP12" s="673"/>
      <c r="BQ12" s="673"/>
      <c r="BR12" s="673"/>
      <c r="BS12" s="626">
        <v>697183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15153967</v>
      </c>
      <c r="CS12" s="621"/>
      <c r="CT12" s="621"/>
      <c r="CU12" s="621"/>
      <c r="CV12" s="621"/>
      <c r="CW12" s="621"/>
      <c r="CX12" s="621"/>
      <c r="CY12" s="622"/>
      <c r="CZ12" s="673">
        <v>15.9</v>
      </c>
      <c r="DA12" s="673"/>
      <c r="DB12" s="673"/>
      <c r="DC12" s="673"/>
      <c r="DD12" s="626">
        <v>2066682</v>
      </c>
      <c r="DE12" s="621"/>
      <c r="DF12" s="621"/>
      <c r="DG12" s="621"/>
      <c r="DH12" s="621"/>
      <c r="DI12" s="621"/>
      <c r="DJ12" s="621"/>
      <c r="DK12" s="621"/>
      <c r="DL12" s="621"/>
      <c r="DM12" s="621"/>
      <c r="DN12" s="621"/>
      <c r="DO12" s="621"/>
      <c r="DP12" s="622"/>
      <c r="DQ12" s="626">
        <v>2881271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110968</v>
      </c>
      <c r="S13" s="621"/>
      <c r="T13" s="621"/>
      <c r="U13" s="621"/>
      <c r="V13" s="621"/>
      <c r="W13" s="621"/>
      <c r="X13" s="621"/>
      <c r="Y13" s="622"/>
      <c r="Z13" s="673">
        <v>0.1</v>
      </c>
      <c r="AA13" s="673"/>
      <c r="AB13" s="673"/>
      <c r="AC13" s="673"/>
      <c r="AD13" s="674">
        <v>110968</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10488655</v>
      </c>
      <c r="BH13" s="621"/>
      <c r="BI13" s="621"/>
      <c r="BJ13" s="621"/>
      <c r="BK13" s="621"/>
      <c r="BL13" s="621"/>
      <c r="BM13" s="621"/>
      <c r="BN13" s="622"/>
      <c r="BO13" s="673">
        <v>45.4</v>
      </c>
      <c r="BP13" s="673"/>
      <c r="BQ13" s="673"/>
      <c r="BR13" s="673"/>
      <c r="BS13" s="626">
        <v>697183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7647570</v>
      </c>
      <c r="CS13" s="621"/>
      <c r="CT13" s="621"/>
      <c r="CU13" s="621"/>
      <c r="CV13" s="621"/>
      <c r="CW13" s="621"/>
      <c r="CX13" s="621"/>
      <c r="CY13" s="622"/>
      <c r="CZ13" s="673">
        <v>8</v>
      </c>
      <c r="DA13" s="673"/>
      <c r="DB13" s="673"/>
      <c r="DC13" s="673"/>
      <c r="DD13" s="626">
        <v>2425006</v>
      </c>
      <c r="DE13" s="621"/>
      <c r="DF13" s="621"/>
      <c r="DG13" s="621"/>
      <c r="DH13" s="621"/>
      <c r="DI13" s="621"/>
      <c r="DJ13" s="621"/>
      <c r="DK13" s="621"/>
      <c r="DL13" s="621"/>
      <c r="DM13" s="621"/>
      <c r="DN13" s="621"/>
      <c r="DO13" s="621"/>
      <c r="DP13" s="622"/>
      <c r="DQ13" s="626">
        <v>4925217</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530358</v>
      </c>
      <c r="BH14" s="621"/>
      <c r="BI14" s="621"/>
      <c r="BJ14" s="621"/>
      <c r="BK14" s="621"/>
      <c r="BL14" s="621"/>
      <c r="BM14" s="621"/>
      <c r="BN14" s="622"/>
      <c r="BO14" s="673">
        <v>2.2999999999999998</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2703725</v>
      </c>
      <c r="CS14" s="621"/>
      <c r="CT14" s="621"/>
      <c r="CU14" s="621"/>
      <c r="CV14" s="621"/>
      <c r="CW14" s="621"/>
      <c r="CX14" s="621"/>
      <c r="CY14" s="622"/>
      <c r="CZ14" s="673">
        <v>2.8</v>
      </c>
      <c r="DA14" s="673"/>
      <c r="DB14" s="673"/>
      <c r="DC14" s="673"/>
      <c r="DD14" s="626">
        <v>115005</v>
      </c>
      <c r="DE14" s="621"/>
      <c r="DF14" s="621"/>
      <c r="DG14" s="621"/>
      <c r="DH14" s="621"/>
      <c r="DI14" s="621"/>
      <c r="DJ14" s="621"/>
      <c r="DK14" s="621"/>
      <c r="DL14" s="621"/>
      <c r="DM14" s="621"/>
      <c r="DN14" s="621"/>
      <c r="DO14" s="621"/>
      <c r="DP14" s="622"/>
      <c r="DQ14" s="626">
        <v>2539586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81277</v>
      </c>
      <c r="S15" s="621"/>
      <c r="T15" s="621"/>
      <c r="U15" s="621"/>
      <c r="V15" s="621"/>
      <c r="W15" s="621"/>
      <c r="X15" s="621"/>
      <c r="Y15" s="622"/>
      <c r="Z15" s="673">
        <v>0.1</v>
      </c>
      <c r="AA15" s="673"/>
      <c r="AB15" s="673"/>
      <c r="AC15" s="673"/>
      <c r="AD15" s="674">
        <v>81277</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1336603</v>
      </c>
      <c r="BH15" s="621"/>
      <c r="BI15" s="621"/>
      <c r="BJ15" s="621"/>
      <c r="BK15" s="621"/>
      <c r="BL15" s="621"/>
      <c r="BM15" s="621"/>
      <c r="BN15" s="622"/>
      <c r="BO15" s="673">
        <v>5.8</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8691799</v>
      </c>
      <c r="CS15" s="621"/>
      <c r="CT15" s="621"/>
      <c r="CU15" s="621"/>
      <c r="CV15" s="621"/>
      <c r="CW15" s="621"/>
      <c r="CX15" s="621"/>
      <c r="CY15" s="622"/>
      <c r="CZ15" s="673">
        <v>9.1</v>
      </c>
      <c r="DA15" s="673"/>
      <c r="DB15" s="673"/>
      <c r="DC15" s="673"/>
      <c r="DD15" s="626">
        <v>3074630</v>
      </c>
      <c r="DE15" s="621"/>
      <c r="DF15" s="621"/>
      <c r="DG15" s="621"/>
      <c r="DH15" s="621"/>
      <c r="DI15" s="621"/>
      <c r="DJ15" s="621"/>
      <c r="DK15" s="621"/>
      <c r="DL15" s="621"/>
      <c r="DM15" s="621"/>
      <c r="DN15" s="621"/>
      <c r="DO15" s="621"/>
      <c r="DP15" s="622"/>
      <c r="DQ15" s="626">
        <v>5301931</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23676274</v>
      </c>
      <c r="S16" s="621"/>
      <c r="T16" s="621"/>
      <c r="U16" s="621"/>
      <c r="V16" s="621"/>
      <c r="W16" s="621"/>
      <c r="X16" s="621"/>
      <c r="Y16" s="622"/>
      <c r="Z16" s="673">
        <v>24.4</v>
      </c>
      <c r="AA16" s="673"/>
      <c r="AB16" s="673"/>
      <c r="AC16" s="673"/>
      <c r="AD16" s="674">
        <v>21471322</v>
      </c>
      <c r="AE16" s="674"/>
      <c r="AF16" s="674"/>
      <c r="AG16" s="674"/>
      <c r="AH16" s="674"/>
      <c r="AI16" s="674"/>
      <c r="AJ16" s="674"/>
      <c r="AK16" s="674"/>
      <c r="AL16" s="643">
        <v>44.2</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83932</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7083</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21471322</v>
      </c>
      <c r="S17" s="621"/>
      <c r="T17" s="621"/>
      <c r="U17" s="621"/>
      <c r="V17" s="621"/>
      <c r="W17" s="621"/>
      <c r="X17" s="621"/>
      <c r="Y17" s="622"/>
      <c r="Z17" s="673">
        <v>22.2</v>
      </c>
      <c r="AA17" s="673"/>
      <c r="AB17" s="673"/>
      <c r="AC17" s="673"/>
      <c r="AD17" s="674">
        <v>21471322</v>
      </c>
      <c r="AE17" s="674"/>
      <c r="AF17" s="674"/>
      <c r="AG17" s="674"/>
      <c r="AH17" s="674"/>
      <c r="AI17" s="674"/>
      <c r="AJ17" s="674"/>
      <c r="AK17" s="674"/>
      <c r="AL17" s="643">
        <v>44.2</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10052191</v>
      </c>
      <c r="CS17" s="621"/>
      <c r="CT17" s="621"/>
      <c r="CU17" s="621"/>
      <c r="CV17" s="621"/>
      <c r="CW17" s="621"/>
      <c r="CX17" s="621"/>
      <c r="CY17" s="622"/>
      <c r="CZ17" s="673">
        <v>10.5</v>
      </c>
      <c r="DA17" s="673"/>
      <c r="DB17" s="673"/>
      <c r="DC17" s="673"/>
      <c r="DD17" s="626" t="s">
        <v>113</v>
      </c>
      <c r="DE17" s="621"/>
      <c r="DF17" s="621"/>
      <c r="DG17" s="621"/>
      <c r="DH17" s="621"/>
      <c r="DI17" s="621"/>
      <c r="DJ17" s="621"/>
      <c r="DK17" s="621"/>
      <c r="DL17" s="621"/>
      <c r="DM17" s="621"/>
      <c r="DN17" s="621"/>
      <c r="DO17" s="621"/>
      <c r="DP17" s="622"/>
      <c r="DQ17" s="626">
        <v>9616533</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2204952</v>
      </c>
      <c r="S18" s="621"/>
      <c r="T18" s="621"/>
      <c r="U18" s="621"/>
      <c r="V18" s="621"/>
      <c r="W18" s="621"/>
      <c r="X18" s="621"/>
      <c r="Y18" s="622"/>
      <c r="Z18" s="673">
        <v>2.2999999999999998</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542446</v>
      </c>
      <c r="BH19" s="621"/>
      <c r="BI19" s="621"/>
      <c r="BJ19" s="621"/>
      <c r="BK19" s="621"/>
      <c r="BL19" s="621"/>
      <c r="BM19" s="621"/>
      <c r="BN19" s="622"/>
      <c r="BO19" s="673">
        <v>2.2999999999999998</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51250553</v>
      </c>
      <c r="S20" s="621"/>
      <c r="T20" s="621"/>
      <c r="U20" s="621"/>
      <c r="V20" s="621"/>
      <c r="W20" s="621"/>
      <c r="X20" s="621"/>
      <c r="Y20" s="622"/>
      <c r="Z20" s="673">
        <v>52.9</v>
      </c>
      <c r="AA20" s="673"/>
      <c r="AB20" s="673"/>
      <c r="AC20" s="673"/>
      <c r="AD20" s="674">
        <v>48523144</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542446</v>
      </c>
      <c r="BH20" s="621"/>
      <c r="BI20" s="621"/>
      <c r="BJ20" s="621"/>
      <c r="BK20" s="621"/>
      <c r="BL20" s="621"/>
      <c r="BM20" s="621"/>
      <c r="BN20" s="622"/>
      <c r="BO20" s="673">
        <v>2.2999999999999998</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95473561</v>
      </c>
      <c r="CS20" s="621"/>
      <c r="CT20" s="621"/>
      <c r="CU20" s="621"/>
      <c r="CV20" s="621"/>
      <c r="CW20" s="621"/>
      <c r="CX20" s="621"/>
      <c r="CY20" s="622"/>
      <c r="CZ20" s="673">
        <v>100</v>
      </c>
      <c r="DA20" s="673"/>
      <c r="DB20" s="673"/>
      <c r="DC20" s="673"/>
      <c r="DD20" s="626">
        <v>9196904</v>
      </c>
      <c r="DE20" s="621"/>
      <c r="DF20" s="621"/>
      <c r="DG20" s="621"/>
      <c r="DH20" s="621"/>
      <c r="DI20" s="621"/>
      <c r="DJ20" s="621"/>
      <c r="DK20" s="621"/>
      <c r="DL20" s="621"/>
      <c r="DM20" s="621"/>
      <c r="DN20" s="621"/>
      <c r="DO20" s="621"/>
      <c r="DP20" s="622"/>
      <c r="DQ20" s="626">
        <v>55662063</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26291</v>
      </c>
      <c r="S21" s="621"/>
      <c r="T21" s="621"/>
      <c r="U21" s="621"/>
      <c r="V21" s="621"/>
      <c r="W21" s="621"/>
      <c r="X21" s="621"/>
      <c r="Y21" s="622"/>
      <c r="Z21" s="673">
        <v>0</v>
      </c>
      <c r="AA21" s="673"/>
      <c r="AB21" s="673"/>
      <c r="AC21" s="673"/>
      <c r="AD21" s="674">
        <v>26291</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19989</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759914</v>
      </c>
      <c r="S22" s="621"/>
      <c r="T22" s="621"/>
      <c r="U22" s="621"/>
      <c r="V22" s="621"/>
      <c r="W22" s="621"/>
      <c r="X22" s="621"/>
      <c r="Y22" s="622"/>
      <c r="Z22" s="673">
        <v>0.8</v>
      </c>
      <c r="AA22" s="673"/>
      <c r="AB22" s="673"/>
      <c r="AC22" s="673"/>
      <c r="AD22" s="674">
        <v>13</v>
      </c>
      <c r="AE22" s="674"/>
      <c r="AF22" s="674"/>
      <c r="AG22" s="674"/>
      <c r="AH22" s="674"/>
      <c r="AI22" s="674"/>
      <c r="AJ22" s="674"/>
      <c r="AK22" s="674"/>
      <c r="AL22" s="643">
        <v>0</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1227958</v>
      </c>
      <c r="S23" s="621"/>
      <c r="T23" s="621"/>
      <c r="U23" s="621"/>
      <c r="V23" s="621"/>
      <c r="W23" s="621"/>
      <c r="X23" s="621"/>
      <c r="Y23" s="622"/>
      <c r="Z23" s="673">
        <v>1.3</v>
      </c>
      <c r="AA23" s="673"/>
      <c r="AB23" s="673"/>
      <c r="AC23" s="673"/>
      <c r="AD23" s="674">
        <v>29966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522457</v>
      </c>
      <c r="BH23" s="621"/>
      <c r="BI23" s="621"/>
      <c r="BJ23" s="621"/>
      <c r="BK23" s="621"/>
      <c r="BL23" s="621"/>
      <c r="BM23" s="621"/>
      <c r="BN23" s="622"/>
      <c r="BO23" s="673">
        <v>2.2999999999999998</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746997</v>
      </c>
      <c r="S24" s="621"/>
      <c r="T24" s="621"/>
      <c r="U24" s="621"/>
      <c r="V24" s="621"/>
      <c r="W24" s="621"/>
      <c r="X24" s="621"/>
      <c r="Y24" s="622"/>
      <c r="Z24" s="673">
        <v>0.8</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41403535</v>
      </c>
      <c r="CS24" s="671"/>
      <c r="CT24" s="671"/>
      <c r="CU24" s="671"/>
      <c r="CV24" s="671"/>
      <c r="CW24" s="671"/>
      <c r="CX24" s="671"/>
      <c r="CY24" s="718"/>
      <c r="CZ24" s="722">
        <v>43.4</v>
      </c>
      <c r="DA24" s="723"/>
      <c r="DB24" s="723"/>
      <c r="DC24" s="724"/>
      <c r="DD24" s="717">
        <v>25929942</v>
      </c>
      <c r="DE24" s="671"/>
      <c r="DF24" s="671"/>
      <c r="DG24" s="671"/>
      <c r="DH24" s="671"/>
      <c r="DI24" s="671"/>
      <c r="DJ24" s="671"/>
      <c r="DK24" s="718"/>
      <c r="DL24" s="717">
        <v>25574708</v>
      </c>
      <c r="DM24" s="671"/>
      <c r="DN24" s="671"/>
      <c r="DO24" s="671"/>
      <c r="DP24" s="671"/>
      <c r="DQ24" s="671"/>
      <c r="DR24" s="671"/>
      <c r="DS24" s="671"/>
      <c r="DT24" s="671"/>
      <c r="DU24" s="671"/>
      <c r="DV24" s="718"/>
      <c r="DW24" s="719">
        <v>49.6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12771455</v>
      </c>
      <c r="S25" s="621"/>
      <c r="T25" s="621"/>
      <c r="U25" s="621"/>
      <c r="V25" s="621"/>
      <c r="W25" s="621"/>
      <c r="X25" s="621"/>
      <c r="Y25" s="622"/>
      <c r="Z25" s="673">
        <v>13.2</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12047778</v>
      </c>
      <c r="CS25" s="639"/>
      <c r="CT25" s="639"/>
      <c r="CU25" s="639"/>
      <c r="CV25" s="639"/>
      <c r="CW25" s="639"/>
      <c r="CX25" s="639"/>
      <c r="CY25" s="640"/>
      <c r="CZ25" s="623">
        <v>12.6</v>
      </c>
      <c r="DA25" s="641"/>
      <c r="DB25" s="641"/>
      <c r="DC25" s="642"/>
      <c r="DD25" s="626">
        <v>10911105</v>
      </c>
      <c r="DE25" s="639"/>
      <c r="DF25" s="639"/>
      <c r="DG25" s="639"/>
      <c r="DH25" s="639"/>
      <c r="DI25" s="639"/>
      <c r="DJ25" s="639"/>
      <c r="DK25" s="640"/>
      <c r="DL25" s="626">
        <v>10601075</v>
      </c>
      <c r="DM25" s="639"/>
      <c r="DN25" s="639"/>
      <c r="DO25" s="639"/>
      <c r="DP25" s="639"/>
      <c r="DQ25" s="639"/>
      <c r="DR25" s="639"/>
      <c r="DS25" s="639"/>
      <c r="DT25" s="639"/>
      <c r="DU25" s="639"/>
      <c r="DV25" s="640"/>
      <c r="DW25" s="643">
        <v>20.6</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7445832</v>
      </c>
      <c r="CS26" s="621"/>
      <c r="CT26" s="621"/>
      <c r="CU26" s="621"/>
      <c r="CV26" s="621"/>
      <c r="CW26" s="621"/>
      <c r="CX26" s="621"/>
      <c r="CY26" s="622"/>
      <c r="CZ26" s="623">
        <v>7.8</v>
      </c>
      <c r="DA26" s="641"/>
      <c r="DB26" s="641"/>
      <c r="DC26" s="642"/>
      <c r="DD26" s="626">
        <v>6568696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6465530</v>
      </c>
      <c r="S27" s="621"/>
      <c r="T27" s="621"/>
      <c r="U27" s="621"/>
      <c r="V27" s="621"/>
      <c r="W27" s="621"/>
      <c r="X27" s="621"/>
      <c r="Y27" s="622"/>
      <c r="Z27" s="673">
        <v>6.7</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23125686</v>
      </c>
      <c r="BH27" s="621"/>
      <c r="BI27" s="621"/>
      <c r="BJ27" s="621"/>
      <c r="BK27" s="621"/>
      <c r="BL27" s="621"/>
      <c r="BM27" s="621"/>
      <c r="BN27" s="622"/>
      <c r="BO27" s="673">
        <v>100</v>
      </c>
      <c r="BP27" s="673"/>
      <c r="BQ27" s="673"/>
      <c r="BR27" s="673"/>
      <c r="BS27" s="626">
        <v>1091637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19303608</v>
      </c>
      <c r="CS27" s="639"/>
      <c r="CT27" s="639"/>
      <c r="CU27" s="639"/>
      <c r="CV27" s="639"/>
      <c r="CW27" s="639"/>
      <c r="CX27" s="639"/>
      <c r="CY27" s="640"/>
      <c r="CZ27" s="623">
        <v>20.2</v>
      </c>
      <c r="DA27" s="641"/>
      <c r="DB27" s="641"/>
      <c r="DC27" s="642"/>
      <c r="DD27" s="626">
        <v>5402346</v>
      </c>
      <c r="DE27" s="639"/>
      <c r="DF27" s="639"/>
      <c r="DG27" s="639"/>
      <c r="DH27" s="639"/>
      <c r="DI27" s="639"/>
      <c r="DJ27" s="639"/>
      <c r="DK27" s="640"/>
      <c r="DL27" s="626">
        <v>5370296</v>
      </c>
      <c r="DM27" s="639"/>
      <c r="DN27" s="639"/>
      <c r="DO27" s="639"/>
      <c r="DP27" s="639"/>
      <c r="DQ27" s="639"/>
      <c r="DR27" s="639"/>
      <c r="DS27" s="639"/>
      <c r="DT27" s="639"/>
      <c r="DU27" s="639"/>
      <c r="DV27" s="640"/>
      <c r="DW27" s="643">
        <v>10.4</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290331</v>
      </c>
      <c r="S28" s="621"/>
      <c r="T28" s="621"/>
      <c r="U28" s="621"/>
      <c r="V28" s="621"/>
      <c r="W28" s="621"/>
      <c r="X28" s="621"/>
      <c r="Y28" s="622"/>
      <c r="Z28" s="673">
        <v>0.3</v>
      </c>
      <c r="AA28" s="673"/>
      <c r="AB28" s="673"/>
      <c r="AC28" s="673"/>
      <c r="AD28" s="674">
        <v>2752</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10052149</v>
      </c>
      <c r="CS28" s="621"/>
      <c r="CT28" s="621"/>
      <c r="CU28" s="621"/>
      <c r="CV28" s="621"/>
      <c r="CW28" s="621"/>
      <c r="CX28" s="621"/>
      <c r="CY28" s="622"/>
      <c r="CZ28" s="623">
        <v>10.5</v>
      </c>
      <c r="DA28" s="641"/>
      <c r="DB28" s="641"/>
      <c r="DC28" s="642"/>
      <c r="DD28" s="626">
        <v>9616491</v>
      </c>
      <c r="DE28" s="621"/>
      <c r="DF28" s="621"/>
      <c r="DG28" s="621"/>
      <c r="DH28" s="621"/>
      <c r="DI28" s="621"/>
      <c r="DJ28" s="621"/>
      <c r="DK28" s="622"/>
      <c r="DL28" s="626">
        <v>9603337</v>
      </c>
      <c r="DM28" s="621"/>
      <c r="DN28" s="621"/>
      <c r="DO28" s="621"/>
      <c r="DP28" s="621"/>
      <c r="DQ28" s="621"/>
      <c r="DR28" s="621"/>
      <c r="DS28" s="621"/>
      <c r="DT28" s="621"/>
      <c r="DU28" s="621"/>
      <c r="DV28" s="622"/>
      <c r="DW28" s="643">
        <v>18.600000000000001</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383672</v>
      </c>
      <c r="S29" s="621"/>
      <c r="T29" s="621"/>
      <c r="U29" s="621"/>
      <c r="V29" s="621"/>
      <c r="W29" s="621"/>
      <c r="X29" s="621"/>
      <c r="Y29" s="622"/>
      <c r="Z29" s="673">
        <v>0.4</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10044903</v>
      </c>
      <c r="CS29" s="639"/>
      <c r="CT29" s="639"/>
      <c r="CU29" s="639"/>
      <c r="CV29" s="639"/>
      <c r="CW29" s="639"/>
      <c r="CX29" s="639"/>
      <c r="CY29" s="640"/>
      <c r="CZ29" s="623">
        <v>10.5</v>
      </c>
      <c r="DA29" s="641"/>
      <c r="DB29" s="641"/>
      <c r="DC29" s="642"/>
      <c r="DD29" s="626">
        <v>9609245</v>
      </c>
      <c r="DE29" s="639"/>
      <c r="DF29" s="639"/>
      <c r="DG29" s="639"/>
      <c r="DH29" s="639"/>
      <c r="DI29" s="639"/>
      <c r="DJ29" s="639"/>
      <c r="DK29" s="640"/>
      <c r="DL29" s="626">
        <v>9596091</v>
      </c>
      <c r="DM29" s="639"/>
      <c r="DN29" s="639"/>
      <c r="DO29" s="639"/>
      <c r="DP29" s="639"/>
      <c r="DQ29" s="639"/>
      <c r="DR29" s="639"/>
      <c r="DS29" s="639"/>
      <c r="DT29" s="639"/>
      <c r="DU29" s="639"/>
      <c r="DV29" s="640"/>
      <c r="DW29" s="643">
        <v>18.600000000000001</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1463643</v>
      </c>
      <c r="S30" s="621"/>
      <c r="T30" s="621"/>
      <c r="U30" s="621"/>
      <c r="V30" s="621"/>
      <c r="W30" s="621"/>
      <c r="X30" s="621"/>
      <c r="Y30" s="622"/>
      <c r="Z30" s="673">
        <v>1.5</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v>
      </c>
      <c r="BH30" s="687"/>
      <c r="BI30" s="687"/>
      <c r="BJ30" s="687"/>
      <c r="BK30" s="687"/>
      <c r="BL30" s="687"/>
      <c r="BM30" s="688">
        <v>96</v>
      </c>
      <c r="BN30" s="687"/>
      <c r="BO30" s="687"/>
      <c r="BP30" s="687"/>
      <c r="BQ30" s="689"/>
      <c r="BR30" s="686">
        <v>99</v>
      </c>
      <c r="BS30" s="687"/>
      <c r="BT30" s="687"/>
      <c r="BU30" s="687"/>
      <c r="BV30" s="687"/>
      <c r="BW30" s="687"/>
      <c r="BX30" s="688">
        <v>95.3</v>
      </c>
      <c r="BY30" s="687"/>
      <c r="BZ30" s="687"/>
      <c r="CA30" s="687"/>
      <c r="CB30" s="689"/>
      <c r="CD30" s="692"/>
      <c r="CE30" s="693"/>
      <c r="CF30" s="657" t="s">
        <v>292</v>
      </c>
      <c r="CG30" s="654"/>
      <c r="CH30" s="654"/>
      <c r="CI30" s="654"/>
      <c r="CJ30" s="654"/>
      <c r="CK30" s="654"/>
      <c r="CL30" s="654"/>
      <c r="CM30" s="654"/>
      <c r="CN30" s="654"/>
      <c r="CO30" s="654"/>
      <c r="CP30" s="654"/>
      <c r="CQ30" s="655"/>
      <c r="CR30" s="620">
        <v>9051158</v>
      </c>
      <c r="CS30" s="621"/>
      <c r="CT30" s="621"/>
      <c r="CU30" s="621"/>
      <c r="CV30" s="621"/>
      <c r="CW30" s="621"/>
      <c r="CX30" s="621"/>
      <c r="CY30" s="622"/>
      <c r="CZ30" s="623">
        <v>9.5</v>
      </c>
      <c r="DA30" s="641"/>
      <c r="DB30" s="641"/>
      <c r="DC30" s="642"/>
      <c r="DD30" s="626">
        <v>8856986</v>
      </c>
      <c r="DE30" s="621"/>
      <c r="DF30" s="621"/>
      <c r="DG30" s="621"/>
      <c r="DH30" s="621"/>
      <c r="DI30" s="621"/>
      <c r="DJ30" s="621"/>
      <c r="DK30" s="622"/>
      <c r="DL30" s="626">
        <v>8843834</v>
      </c>
      <c r="DM30" s="621"/>
      <c r="DN30" s="621"/>
      <c r="DO30" s="621"/>
      <c r="DP30" s="621"/>
      <c r="DQ30" s="621"/>
      <c r="DR30" s="621"/>
      <c r="DS30" s="621"/>
      <c r="DT30" s="621"/>
      <c r="DU30" s="621"/>
      <c r="DV30" s="622"/>
      <c r="DW30" s="643">
        <v>17.100000000000001</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1928505</v>
      </c>
      <c r="S31" s="621"/>
      <c r="T31" s="621"/>
      <c r="U31" s="621"/>
      <c r="V31" s="621"/>
      <c r="W31" s="621"/>
      <c r="X31" s="621"/>
      <c r="Y31" s="622"/>
      <c r="Z31" s="673">
        <v>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96.4</v>
      </c>
      <c r="BN31" s="685"/>
      <c r="BO31" s="685"/>
      <c r="BP31" s="685"/>
      <c r="BQ31" s="649"/>
      <c r="BR31" s="684">
        <v>99</v>
      </c>
      <c r="BS31" s="639"/>
      <c r="BT31" s="639"/>
      <c r="BU31" s="639"/>
      <c r="BV31" s="639"/>
      <c r="BW31" s="639"/>
      <c r="BX31" s="675">
        <v>95.9</v>
      </c>
      <c r="BY31" s="685"/>
      <c r="BZ31" s="685"/>
      <c r="CA31" s="685"/>
      <c r="CB31" s="649"/>
      <c r="CD31" s="692"/>
      <c r="CE31" s="693"/>
      <c r="CF31" s="657" t="s">
        <v>296</v>
      </c>
      <c r="CG31" s="654"/>
      <c r="CH31" s="654"/>
      <c r="CI31" s="654"/>
      <c r="CJ31" s="654"/>
      <c r="CK31" s="654"/>
      <c r="CL31" s="654"/>
      <c r="CM31" s="654"/>
      <c r="CN31" s="654"/>
      <c r="CO31" s="654"/>
      <c r="CP31" s="654"/>
      <c r="CQ31" s="655"/>
      <c r="CR31" s="620">
        <v>993745</v>
      </c>
      <c r="CS31" s="639"/>
      <c r="CT31" s="639"/>
      <c r="CU31" s="639"/>
      <c r="CV31" s="639"/>
      <c r="CW31" s="639"/>
      <c r="CX31" s="639"/>
      <c r="CY31" s="640"/>
      <c r="CZ31" s="623">
        <v>1</v>
      </c>
      <c r="DA31" s="641"/>
      <c r="DB31" s="641"/>
      <c r="DC31" s="642"/>
      <c r="DD31" s="626">
        <v>752259</v>
      </c>
      <c r="DE31" s="639"/>
      <c r="DF31" s="639"/>
      <c r="DG31" s="639"/>
      <c r="DH31" s="639"/>
      <c r="DI31" s="639"/>
      <c r="DJ31" s="639"/>
      <c r="DK31" s="640"/>
      <c r="DL31" s="626">
        <v>752257</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10115242</v>
      </c>
      <c r="S32" s="621"/>
      <c r="T32" s="621"/>
      <c r="U32" s="621"/>
      <c r="V32" s="621"/>
      <c r="W32" s="621"/>
      <c r="X32" s="621"/>
      <c r="Y32" s="622"/>
      <c r="Z32" s="673">
        <v>10.4</v>
      </c>
      <c r="AA32" s="673"/>
      <c r="AB32" s="673"/>
      <c r="AC32" s="673"/>
      <c r="AD32" s="674">
        <v>4626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98.8</v>
      </c>
      <c r="BH32" s="605"/>
      <c r="BI32" s="605"/>
      <c r="BJ32" s="605"/>
      <c r="BK32" s="605"/>
      <c r="BL32" s="605"/>
      <c r="BM32" s="668">
        <v>95.1</v>
      </c>
      <c r="BN32" s="605"/>
      <c r="BO32" s="605"/>
      <c r="BP32" s="605"/>
      <c r="BQ32" s="662"/>
      <c r="BR32" s="683">
        <v>98.8</v>
      </c>
      <c r="BS32" s="605"/>
      <c r="BT32" s="605"/>
      <c r="BU32" s="605"/>
      <c r="BV32" s="605"/>
      <c r="BW32" s="605"/>
      <c r="BX32" s="668">
        <v>94.2</v>
      </c>
      <c r="BY32" s="605"/>
      <c r="BZ32" s="605"/>
      <c r="CA32" s="605"/>
      <c r="CB32" s="662"/>
      <c r="CD32" s="694"/>
      <c r="CE32" s="695"/>
      <c r="CF32" s="657" t="s">
        <v>299</v>
      </c>
      <c r="CG32" s="654"/>
      <c r="CH32" s="654"/>
      <c r="CI32" s="654"/>
      <c r="CJ32" s="654"/>
      <c r="CK32" s="654"/>
      <c r="CL32" s="654"/>
      <c r="CM32" s="654"/>
      <c r="CN32" s="654"/>
      <c r="CO32" s="654"/>
      <c r="CP32" s="654"/>
      <c r="CQ32" s="655"/>
      <c r="CR32" s="620">
        <v>7246</v>
      </c>
      <c r="CS32" s="621"/>
      <c r="CT32" s="621"/>
      <c r="CU32" s="621"/>
      <c r="CV32" s="621"/>
      <c r="CW32" s="621"/>
      <c r="CX32" s="621"/>
      <c r="CY32" s="622"/>
      <c r="CZ32" s="623">
        <v>0</v>
      </c>
      <c r="DA32" s="641"/>
      <c r="DB32" s="641"/>
      <c r="DC32" s="642"/>
      <c r="DD32" s="626">
        <v>7246</v>
      </c>
      <c r="DE32" s="621"/>
      <c r="DF32" s="621"/>
      <c r="DG32" s="621"/>
      <c r="DH32" s="621"/>
      <c r="DI32" s="621"/>
      <c r="DJ32" s="621"/>
      <c r="DK32" s="622"/>
      <c r="DL32" s="626">
        <v>7246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9453072</v>
      </c>
      <c r="S33" s="621"/>
      <c r="T33" s="621"/>
      <c r="U33" s="621"/>
      <c r="V33" s="621"/>
      <c r="W33" s="621"/>
      <c r="X33" s="621"/>
      <c r="Y33" s="622"/>
      <c r="Z33" s="673">
        <v>9.8000000000000007</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44789190</v>
      </c>
      <c r="CS33" s="639"/>
      <c r="CT33" s="639"/>
      <c r="CU33" s="639"/>
      <c r="CV33" s="639"/>
      <c r="CW33" s="639"/>
      <c r="CX33" s="639"/>
      <c r="CY33" s="640"/>
      <c r="CZ33" s="623">
        <v>46.9</v>
      </c>
      <c r="DA33" s="641"/>
      <c r="DB33" s="641"/>
      <c r="DC33" s="642"/>
      <c r="DD33" s="626">
        <v>28610964</v>
      </c>
      <c r="DE33" s="639"/>
      <c r="DF33" s="639"/>
      <c r="DG33" s="639"/>
      <c r="DH33" s="639"/>
      <c r="DI33" s="639"/>
      <c r="DJ33" s="639"/>
      <c r="DK33" s="640"/>
      <c r="DL33" s="626">
        <v>19738905</v>
      </c>
      <c r="DM33" s="639"/>
      <c r="DN33" s="639"/>
      <c r="DO33" s="639"/>
      <c r="DP33" s="639"/>
      <c r="DQ33" s="639"/>
      <c r="DR33" s="639"/>
      <c r="DS33" s="639"/>
      <c r="DT33" s="639"/>
      <c r="DU33" s="639"/>
      <c r="DV33" s="640"/>
      <c r="DW33" s="643">
        <v>38.299999999999997</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10694854</v>
      </c>
      <c r="CS34" s="621"/>
      <c r="CT34" s="621"/>
      <c r="CU34" s="621"/>
      <c r="CV34" s="621"/>
      <c r="CW34" s="621"/>
      <c r="CX34" s="621"/>
      <c r="CY34" s="622"/>
      <c r="CZ34" s="623">
        <v>11.2</v>
      </c>
      <c r="DA34" s="641"/>
      <c r="DB34" s="641"/>
      <c r="DC34" s="642"/>
      <c r="DD34" s="626">
        <v>7847915</v>
      </c>
      <c r="DE34" s="621"/>
      <c r="DF34" s="621"/>
      <c r="DG34" s="621"/>
      <c r="DH34" s="621"/>
      <c r="DI34" s="621"/>
      <c r="DJ34" s="621"/>
      <c r="DK34" s="622"/>
      <c r="DL34" s="626">
        <v>6739650</v>
      </c>
      <c r="DM34" s="621"/>
      <c r="DN34" s="621"/>
      <c r="DO34" s="621"/>
      <c r="DP34" s="621"/>
      <c r="DQ34" s="621"/>
      <c r="DR34" s="621"/>
      <c r="DS34" s="621"/>
      <c r="DT34" s="621"/>
      <c r="DU34" s="621"/>
      <c r="DV34" s="622"/>
      <c r="DW34" s="643">
        <v>13.1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2988872</v>
      </c>
      <c r="S35" s="621"/>
      <c r="T35" s="621"/>
      <c r="U35" s="621"/>
      <c r="V35" s="621"/>
      <c r="W35" s="621"/>
      <c r="X35" s="621"/>
      <c r="Y35" s="622"/>
      <c r="Z35" s="673">
        <v>3.1</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13315684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473854</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1084020</v>
      </c>
      <c r="CS35" s="639"/>
      <c r="CT35" s="639"/>
      <c r="CU35" s="639"/>
      <c r="CV35" s="639"/>
      <c r="CW35" s="639"/>
      <c r="CX35" s="639"/>
      <c r="CY35" s="640"/>
      <c r="CZ35" s="623">
        <v>1.1000000000000001</v>
      </c>
      <c r="DA35" s="641"/>
      <c r="DB35" s="641"/>
      <c r="DC35" s="642"/>
      <c r="DD35" s="626">
        <v>873159</v>
      </c>
      <c r="DE35" s="639"/>
      <c r="DF35" s="639"/>
      <c r="DG35" s="639"/>
      <c r="DH35" s="639"/>
      <c r="DI35" s="639"/>
      <c r="DJ35" s="639"/>
      <c r="DK35" s="640"/>
      <c r="DL35" s="626">
        <v>668432</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96883163</v>
      </c>
      <c r="S36" s="661"/>
      <c r="T36" s="661"/>
      <c r="U36" s="661"/>
      <c r="V36" s="661"/>
      <c r="W36" s="661"/>
      <c r="X36" s="661"/>
      <c r="Y36" s="664"/>
      <c r="Z36" s="665">
        <v>100</v>
      </c>
      <c r="AA36" s="665"/>
      <c r="AB36" s="665"/>
      <c r="AC36" s="665"/>
      <c r="AD36" s="666">
        <v>48586792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4484493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195920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13989853</v>
      </c>
      <c r="CS36" s="621"/>
      <c r="CT36" s="621"/>
      <c r="CU36" s="621"/>
      <c r="CV36" s="621"/>
      <c r="CW36" s="621"/>
      <c r="CX36" s="621"/>
      <c r="CY36" s="622"/>
      <c r="CZ36" s="623">
        <v>14.7</v>
      </c>
      <c r="DA36" s="641"/>
      <c r="DB36" s="641"/>
      <c r="DC36" s="642"/>
      <c r="DD36" s="626">
        <v>13002874</v>
      </c>
      <c r="DE36" s="621"/>
      <c r="DF36" s="621"/>
      <c r="DG36" s="621"/>
      <c r="DH36" s="621"/>
      <c r="DI36" s="621"/>
      <c r="DJ36" s="621"/>
      <c r="DK36" s="622"/>
      <c r="DL36" s="626">
        <v>7092604</v>
      </c>
      <c r="DM36" s="621"/>
      <c r="DN36" s="621"/>
      <c r="DO36" s="621"/>
      <c r="DP36" s="621"/>
      <c r="DQ36" s="621"/>
      <c r="DR36" s="621"/>
      <c r="DS36" s="621"/>
      <c r="DT36" s="621"/>
      <c r="DU36" s="621"/>
      <c r="DV36" s="622"/>
      <c r="DW36" s="643">
        <v>13.8</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1288513</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24858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3162285</v>
      </c>
      <c r="CS37" s="639"/>
      <c r="CT37" s="639"/>
      <c r="CU37" s="639"/>
      <c r="CV37" s="639"/>
      <c r="CW37" s="639"/>
      <c r="CX37" s="639"/>
      <c r="CY37" s="640"/>
      <c r="CZ37" s="623">
        <v>3.3</v>
      </c>
      <c r="DA37" s="641"/>
      <c r="DB37" s="641"/>
      <c r="DC37" s="642"/>
      <c r="DD37" s="626">
        <v>3152930</v>
      </c>
      <c r="DE37" s="639"/>
      <c r="DF37" s="639"/>
      <c r="DG37" s="639"/>
      <c r="DH37" s="639"/>
      <c r="DI37" s="639"/>
      <c r="DJ37" s="639"/>
      <c r="DK37" s="640"/>
      <c r="DL37" s="626">
        <v>2616479</v>
      </c>
      <c r="DM37" s="639"/>
      <c r="DN37" s="639"/>
      <c r="DO37" s="639"/>
      <c r="DP37" s="639"/>
      <c r="DQ37" s="639"/>
      <c r="DR37" s="639"/>
      <c r="DS37" s="639"/>
      <c r="DT37" s="639"/>
      <c r="DU37" s="639"/>
      <c r="DV37" s="640"/>
      <c r="DW37" s="643">
        <v>5.0999999999999996</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371395</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39865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7313700</v>
      </c>
      <c r="CS38" s="621"/>
      <c r="CT38" s="621"/>
      <c r="CU38" s="621"/>
      <c r="CV38" s="621"/>
      <c r="CW38" s="621"/>
      <c r="CX38" s="621"/>
      <c r="CY38" s="622"/>
      <c r="CZ38" s="623">
        <v>7.7</v>
      </c>
      <c r="DA38" s="641"/>
      <c r="DB38" s="641"/>
      <c r="DC38" s="642"/>
      <c r="DD38" s="626">
        <v>6143765</v>
      </c>
      <c r="DE38" s="621"/>
      <c r="DF38" s="621"/>
      <c r="DG38" s="621"/>
      <c r="DH38" s="621"/>
      <c r="DI38" s="621"/>
      <c r="DJ38" s="621"/>
      <c r="DK38" s="622"/>
      <c r="DL38" s="626">
        <v>5238219</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228978</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922372</v>
      </c>
      <c r="CS39" s="639"/>
      <c r="CT39" s="639"/>
      <c r="CU39" s="639"/>
      <c r="CV39" s="639"/>
      <c r="CW39" s="639"/>
      <c r="CX39" s="639"/>
      <c r="CY39" s="640"/>
      <c r="CZ39" s="623">
        <v>1</v>
      </c>
      <c r="DA39" s="641"/>
      <c r="DB39" s="641"/>
      <c r="DC39" s="642"/>
      <c r="DD39" s="626">
        <v>102395</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1760483</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10784391</v>
      </c>
      <c r="CS40" s="621"/>
      <c r="CT40" s="621"/>
      <c r="CU40" s="621"/>
      <c r="CV40" s="621"/>
      <c r="CW40" s="621"/>
      <c r="CX40" s="621"/>
      <c r="CY40" s="622"/>
      <c r="CZ40" s="623">
        <v>11.3</v>
      </c>
      <c r="DA40" s="641"/>
      <c r="DB40" s="641"/>
      <c r="DC40" s="642"/>
      <c r="DD40" s="626">
        <v>640856</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5181822</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318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9280836</v>
      </c>
      <c r="CS42" s="621"/>
      <c r="CT42" s="621"/>
      <c r="CU42" s="621"/>
      <c r="CV42" s="621"/>
      <c r="CW42" s="621"/>
      <c r="CX42" s="621"/>
      <c r="CY42" s="622"/>
      <c r="CZ42" s="623">
        <v>9.6999999999999993</v>
      </c>
      <c r="DA42" s="624"/>
      <c r="DB42" s="624"/>
      <c r="DC42" s="625"/>
      <c r="DD42" s="626">
        <v>1121157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118058</v>
      </c>
      <c r="CS43" s="639"/>
      <c r="CT43" s="639"/>
      <c r="CU43" s="639"/>
      <c r="CV43" s="639"/>
      <c r="CW43" s="639"/>
      <c r="CX43" s="639"/>
      <c r="CY43" s="640"/>
      <c r="CZ43" s="623">
        <v>0.1</v>
      </c>
      <c r="DA43" s="641"/>
      <c r="DB43" s="641"/>
      <c r="DC43" s="642"/>
      <c r="DD43" s="626">
        <v>115237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9196904</v>
      </c>
      <c r="CS44" s="621"/>
      <c r="CT44" s="621"/>
      <c r="CU44" s="621"/>
      <c r="CV44" s="621"/>
      <c r="CW44" s="621"/>
      <c r="CX44" s="621"/>
      <c r="CY44" s="622"/>
      <c r="CZ44" s="623">
        <v>9.6</v>
      </c>
      <c r="DA44" s="624"/>
      <c r="DB44" s="624"/>
      <c r="DC44" s="625"/>
      <c r="DD44" s="626">
        <v>1114074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3241044</v>
      </c>
      <c r="CS45" s="639"/>
      <c r="CT45" s="639"/>
      <c r="CU45" s="639"/>
      <c r="CV45" s="639"/>
      <c r="CW45" s="639"/>
      <c r="CX45" s="639"/>
      <c r="CY45" s="640"/>
      <c r="CZ45" s="623">
        <v>3.4</v>
      </c>
      <c r="DA45" s="641"/>
      <c r="DB45" s="641"/>
      <c r="DC45" s="642"/>
      <c r="DD45" s="626">
        <v>206574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5745339</v>
      </c>
      <c r="CS46" s="621"/>
      <c r="CT46" s="621"/>
      <c r="CU46" s="621"/>
      <c r="CV46" s="621"/>
      <c r="CW46" s="621"/>
      <c r="CX46" s="621"/>
      <c r="CY46" s="622"/>
      <c r="CZ46" s="623">
        <v>6</v>
      </c>
      <c r="DA46" s="624"/>
      <c r="DB46" s="624"/>
      <c r="DC46" s="625"/>
      <c r="DD46" s="626">
        <v>894809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83932</v>
      </c>
      <c r="CS47" s="639"/>
      <c r="CT47" s="639"/>
      <c r="CU47" s="639"/>
      <c r="CV47" s="639"/>
      <c r="CW47" s="639"/>
      <c r="CX47" s="639"/>
      <c r="CY47" s="640"/>
      <c r="CZ47" s="623">
        <v>0.1</v>
      </c>
      <c r="DA47" s="641"/>
      <c r="DB47" s="641"/>
      <c r="DC47" s="642"/>
      <c r="DD47" s="626">
        <v>7083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95473561</v>
      </c>
      <c r="CS49" s="605"/>
      <c r="CT49" s="605"/>
      <c r="CU49" s="605"/>
      <c r="CV49" s="605"/>
      <c r="CW49" s="605"/>
      <c r="CX49" s="605"/>
      <c r="CY49" s="606"/>
      <c r="CZ49" s="607">
        <v>100</v>
      </c>
      <c r="DA49" s="608"/>
      <c r="DB49" s="608"/>
      <c r="DC49" s="609"/>
      <c r="DD49" s="610">
        <v>55662063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55" zoomScaleNormal="70" zoomScaleSheetLayoutView="55"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96970</v>
      </c>
      <c r="R7" s="1134"/>
      <c r="S7" s="1134"/>
      <c r="T7" s="1134"/>
      <c r="U7" s="1134"/>
      <c r="V7" s="1134">
        <v>95566</v>
      </c>
      <c r="W7" s="1134"/>
      <c r="X7" s="1134"/>
      <c r="Y7" s="1134"/>
      <c r="Z7" s="1134"/>
      <c r="AA7" s="1134">
        <v>1404</v>
      </c>
      <c r="AB7" s="1134"/>
      <c r="AC7" s="1134"/>
      <c r="AD7" s="1134"/>
      <c r="AE7" s="1135"/>
      <c r="AF7" s="1136">
        <v>1245</v>
      </c>
      <c r="AG7" s="1137"/>
      <c r="AH7" s="1137"/>
      <c r="AI7" s="1137"/>
      <c r="AJ7" s="1138"/>
      <c r="AK7" s="1120">
        <v>1468</v>
      </c>
      <c r="AL7" s="1121"/>
      <c r="AM7" s="1121"/>
      <c r="AN7" s="1121"/>
      <c r="AO7" s="1121"/>
      <c r="AP7" s="1121">
        <v>96163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435</v>
      </c>
      <c r="CI7" s="1118"/>
      <c r="CJ7" s="1118"/>
      <c r="CK7" s="1118"/>
      <c r="CL7" s="1119"/>
      <c r="CM7" s="1117">
        <v>2183</v>
      </c>
      <c r="CN7" s="1118"/>
      <c r="CO7" s="1118"/>
      <c r="CP7" s="1118"/>
      <c r="CQ7" s="1119"/>
      <c r="CR7" s="1117">
        <v>16</v>
      </c>
      <c r="CS7" s="1118"/>
      <c r="CT7" s="1118"/>
      <c r="CU7" s="1118"/>
      <c r="CV7" s="1119"/>
      <c r="CW7" s="1117">
        <v>509</v>
      </c>
      <c r="CX7" s="1118"/>
      <c r="CY7" s="1118"/>
      <c r="CZ7" s="1118"/>
      <c r="DA7" s="1119"/>
      <c r="DB7" s="1117" t="s">
        <v>574</v>
      </c>
      <c r="DC7" s="1118"/>
      <c r="DD7" s="1118"/>
      <c r="DE7" s="1118"/>
      <c r="DF7" s="1119"/>
      <c r="DG7" s="1117" t="s">
        <v>574</v>
      </c>
      <c r="DH7" s="1118"/>
      <c r="DI7" s="1118"/>
      <c r="DJ7" s="1118"/>
      <c r="DK7" s="1119"/>
      <c r="DL7" s="1117" t="s">
        <v>574</v>
      </c>
      <c r="DM7" s="1118"/>
      <c r="DN7" s="1118"/>
      <c r="DO7" s="1118"/>
      <c r="DP7" s="1119"/>
      <c r="DQ7" s="1117" t="s">
        <v>574</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293</v>
      </c>
      <c r="R8" s="1073"/>
      <c r="S8" s="1073"/>
      <c r="T8" s="1073"/>
      <c r="U8" s="1073"/>
      <c r="V8" s="1073">
        <v>282</v>
      </c>
      <c r="W8" s="1073"/>
      <c r="X8" s="1073"/>
      <c r="Y8" s="1073"/>
      <c r="Z8" s="1073"/>
      <c r="AA8" s="1073">
        <v>11</v>
      </c>
      <c r="AB8" s="1073"/>
      <c r="AC8" s="1073"/>
      <c r="AD8" s="1073"/>
      <c r="AE8" s="1074"/>
      <c r="AF8" s="1048">
        <v>11</v>
      </c>
      <c r="AG8" s="1049"/>
      <c r="AH8" s="1049"/>
      <c r="AI8" s="1049"/>
      <c r="AJ8" s="1050"/>
      <c r="AK8" s="1115">
        <v>119</v>
      </c>
      <c r="AL8" s="1116"/>
      <c r="AM8" s="1116"/>
      <c r="AN8" s="1116"/>
      <c r="AO8" s="1116"/>
      <c r="AP8" s="1116">
        <v>549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-1</v>
      </c>
      <c r="CI8" s="1019"/>
      <c r="CJ8" s="1019"/>
      <c r="CK8" s="1019"/>
      <c r="CL8" s="1020"/>
      <c r="CM8" s="1018">
        <v>142</v>
      </c>
      <c r="CN8" s="1019"/>
      <c r="CO8" s="1019"/>
      <c r="CP8" s="1019"/>
      <c r="CQ8" s="1020"/>
      <c r="CR8" s="1018">
        <v>1</v>
      </c>
      <c r="CS8" s="1019"/>
      <c r="CT8" s="1019"/>
      <c r="CU8" s="1019"/>
      <c r="CV8" s="1020"/>
      <c r="CW8" s="1018" t="s">
        <v>577</v>
      </c>
      <c r="CX8" s="1019"/>
      <c r="CY8" s="1019"/>
      <c r="CZ8" s="1019"/>
      <c r="DA8" s="1020"/>
      <c r="DB8" s="1018" t="s">
        <v>574</v>
      </c>
      <c r="DC8" s="1019"/>
      <c r="DD8" s="1019"/>
      <c r="DE8" s="1019"/>
      <c r="DF8" s="1020"/>
      <c r="DG8" s="1018" t="s">
        <v>574</v>
      </c>
      <c r="DH8" s="1019"/>
      <c r="DI8" s="1019"/>
      <c r="DJ8" s="1019"/>
      <c r="DK8" s="1020"/>
      <c r="DL8" s="1018" t="s">
        <v>574</v>
      </c>
      <c r="DM8" s="1019"/>
      <c r="DN8" s="1019"/>
      <c r="DO8" s="1019"/>
      <c r="DP8" s="1020"/>
      <c r="DQ8" s="1018" t="s">
        <v>574</v>
      </c>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v>
      </c>
      <c r="R9" s="1073"/>
      <c r="S9" s="1073"/>
      <c r="T9" s="1073"/>
      <c r="U9" s="1073"/>
      <c r="V9" s="1073">
        <v>1</v>
      </c>
      <c r="W9" s="1073"/>
      <c r="X9" s="1073"/>
      <c r="Y9" s="1073"/>
      <c r="Z9" s="1073"/>
      <c r="AA9" s="1073">
        <v>0</v>
      </c>
      <c r="AB9" s="1073"/>
      <c r="AC9" s="1073"/>
      <c r="AD9" s="1073"/>
      <c r="AE9" s="1074"/>
      <c r="AF9" s="1048">
        <v>0</v>
      </c>
      <c r="AG9" s="1049"/>
      <c r="AH9" s="1049"/>
      <c r="AI9" s="1049"/>
      <c r="AJ9" s="1050"/>
      <c r="AK9" s="1115" t="s">
        <v>574</v>
      </c>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555</v>
      </c>
      <c r="BT9" s="1044"/>
      <c r="BU9" s="1044"/>
      <c r="BV9" s="1044"/>
      <c r="BW9" s="1044"/>
      <c r="BX9" s="1044"/>
      <c r="BY9" s="1044"/>
      <c r="BZ9" s="1044"/>
      <c r="CA9" s="1044"/>
      <c r="CB9" s="1044"/>
      <c r="CC9" s="1044"/>
      <c r="CD9" s="1044"/>
      <c r="CE9" s="1044"/>
      <c r="CF9" s="1044"/>
      <c r="CG9" s="1045"/>
      <c r="CH9" s="1018">
        <v>-8</v>
      </c>
      <c r="CI9" s="1019"/>
      <c r="CJ9" s="1019"/>
      <c r="CK9" s="1019"/>
      <c r="CL9" s="1020"/>
      <c r="CM9" s="1018">
        <v>44</v>
      </c>
      <c r="CN9" s="1019"/>
      <c r="CO9" s="1019"/>
      <c r="CP9" s="1019"/>
      <c r="CQ9" s="1020"/>
      <c r="CR9" s="1018">
        <v>8</v>
      </c>
      <c r="CS9" s="1019"/>
      <c r="CT9" s="1019"/>
      <c r="CU9" s="1019"/>
      <c r="CV9" s="1020"/>
      <c r="CW9" s="1018">
        <v>11</v>
      </c>
      <c r="CX9" s="1019"/>
      <c r="CY9" s="1019"/>
      <c r="CZ9" s="1019"/>
      <c r="DA9" s="1020"/>
      <c r="DB9" s="1018" t="s">
        <v>574</v>
      </c>
      <c r="DC9" s="1019"/>
      <c r="DD9" s="1019"/>
      <c r="DE9" s="1019"/>
      <c r="DF9" s="1020"/>
      <c r="DG9" s="1018" t="s">
        <v>574</v>
      </c>
      <c r="DH9" s="1019"/>
      <c r="DI9" s="1019"/>
      <c r="DJ9" s="1019"/>
      <c r="DK9" s="1020"/>
      <c r="DL9" s="1018" t="s">
        <v>576</v>
      </c>
      <c r="DM9" s="1019"/>
      <c r="DN9" s="1019"/>
      <c r="DO9" s="1019"/>
      <c r="DP9" s="1020"/>
      <c r="DQ9" s="1018" t="s">
        <v>574</v>
      </c>
      <c r="DR9" s="1019"/>
      <c r="DS9" s="1019"/>
      <c r="DT9" s="1019"/>
      <c r="DU9" s="1020"/>
      <c r="DV9" s="1021"/>
      <c r="DW9" s="1022"/>
      <c r="DX9" s="1022"/>
      <c r="DY9" s="1022"/>
      <c r="DZ9" s="1023"/>
      <c r="EA9" s="207"/>
    </row>
    <row r="10" spans="1:131" s="208" customFormat="1" ht="26.25" customHeight="1" x14ac:dyDescent="0.15">
      <c r="A10" s="214">
        <v>4</v>
      </c>
      <c r="B10" s="1066" t="s">
        <v>368</v>
      </c>
      <c r="C10" s="1067"/>
      <c r="D10" s="1067"/>
      <c r="E10" s="1067"/>
      <c r="F10" s="1067"/>
      <c r="G10" s="1067"/>
      <c r="H10" s="1067"/>
      <c r="I10" s="1067"/>
      <c r="J10" s="1067"/>
      <c r="K10" s="1067"/>
      <c r="L10" s="1067"/>
      <c r="M10" s="1067"/>
      <c r="N10" s="1067"/>
      <c r="O10" s="1067"/>
      <c r="P10" s="1068"/>
      <c r="Q10" s="1072">
        <v>44</v>
      </c>
      <c r="R10" s="1073"/>
      <c r="S10" s="1073"/>
      <c r="T10" s="1073"/>
      <c r="U10" s="1073"/>
      <c r="V10" s="1073">
        <v>40</v>
      </c>
      <c r="W10" s="1073"/>
      <c r="X10" s="1073"/>
      <c r="Y10" s="1073"/>
      <c r="Z10" s="1073"/>
      <c r="AA10" s="1073">
        <v>4</v>
      </c>
      <c r="AB10" s="1073"/>
      <c r="AC10" s="1073"/>
      <c r="AD10" s="1073"/>
      <c r="AE10" s="1074"/>
      <c r="AF10" s="1048">
        <v>4</v>
      </c>
      <c r="AG10" s="1049"/>
      <c r="AH10" s="1049"/>
      <c r="AI10" s="1049"/>
      <c r="AJ10" s="1050"/>
      <c r="AK10" s="1115" t="s">
        <v>574</v>
      </c>
      <c r="AL10" s="1116"/>
      <c r="AM10" s="1116"/>
      <c r="AN10" s="1116"/>
      <c r="AO10" s="1116"/>
      <c r="AP10" s="1116">
        <v>67</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556</v>
      </c>
      <c r="BT10" s="1044"/>
      <c r="BU10" s="1044"/>
      <c r="BV10" s="1044"/>
      <c r="BW10" s="1044"/>
      <c r="BX10" s="1044"/>
      <c r="BY10" s="1044"/>
      <c r="BZ10" s="1044"/>
      <c r="CA10" s="1044"/>
      <c r="CB10" s="1044"/>
      <c r="CC10" s="1044"/>
      <c r="CD10" s="1044"/>
      <c r="CE10" s="1044"/>
      <c r="CF10" s="1044"/>
      <c r="CG10" s="1045"/>
      <c r="CH10" s="1018">
        <v>194</v>
      </c>
      <c r="CI10" s="1019"/>
      <c r="CJ10" s="1019"/>
      <c r="CK10" s="1019"/>
      <c r="CL10" s="1020"/>
      <c r="CM10" s="1018">
        <v>1467</v>
      </c>
      <c r="CN10" s="1019"/>
      <c r="CO10" s="1019"/>
      <c r="CP10" s="1019"/>
      <c r="CQ10" s="1020"/>
      <c r="CR10" s="1018">
        <v>1</v>
      </c>
      <c r="CS10" s="1019"/>
      <c r="CT10" s="1019"/>
      <c r="CU10" s="1019"/>
      <c r="CV10" s="1020"/>
      <c r="CW10" s="1018" t="s">
        <v>574</v>
      </c>
      <c r="CX10" s="1019"/>
      <c r="CY10" s="1019"/>
      <c r="CZ10" s="1019"/>
      <c r="DA10" s="1020"/>
      <c r="DB10" s="1018" t="s">
        <v>574</v>
      </c>
      <c r="DC10" s="1019"/>
      <c r="DD10" s="1019"/>
      <c r="DE10" s="1019"/>
      <c r="DF10" s="1020"/>
      <c r="DG10" s="1018" t="s">
        <v>574</v>
      </c>
      <c r="DH10" s="1019"/>
      <c r="DI10" s="1019"/>
      <c r="DJ10" s="1019"/>
      <c r="DK10" s="1020"/>
      <c r="DL10" s="1018" t="s">
        <v>576</v>
      </c>
      <c r="DM10" s="1019"/>
      <c r="DN10" s="1019"/>
      <c r="DO10" s="1019"/>
      <c r="DP10" s="1020"/>
      <c r="DQ10" s="1018" t="s">
        <v>574</v>
      </c>
      <c r="DR10" s="1019"/>
      <c r="DS10" s="1019"/>
      <c r="DT10" s="1019"/>
      <c r="DU10" s="1020"/>
      <c r="DV10" s="1021"/>
      <c r="DW10" s="1022"/>
      <c r="DX10" s="1022"/>
      <c r="DY10" s="1022"/>
      <c r="DZ10" s="1023"/>
      <c r="EA10" s="207"/>
    </row>
    <row r="11" spans="1:131" s="208" customFormat="1" ht="26.25" customHeight="1" x14ac:dyDescent="0.15">
      <c r="A11" s="214">
        <v>5</v>
      </c>
      <c r="B11" s="1066" t="s">
        <v>369</v>
      </c>
      <c r="C11" s="1067"/>
      <c r="D11" s="1067"/>
      <c r="E11" s="1067"/>
      <c r="F11" s="1067"/>
      <c r="G11" s="1067"/>
      <c r="H11" s="1067"/>
      <c r="I11" s="1067"/>
      <c r="J11" s="1067"/>
      <c r="K11" s="1067"/>
      <c r="L11" s="1067"/>
      <c r="M11" s="1067"/>
      <c r="N11" s="1067"/>
      <c r="O11" s="1067"/>
      <c r="P11" s="1068"/>
      <c r="Q11" s="1072">
        <v>147</v>
      </c>
      <c r="R11" s="1073"/>
      <c r="S11" s="1073"/>
      <c r="T11" s="1073"/>
      <c r="U11" s="1073"/>
      <c r="V11" s="1073">
        <v>147</v>
      </c>
      <c r="W11" s="1073"/>
      <c r="X11" s="1073"/>
      <c r="Y11" s="1073"/>
      <c r="Z11" s="1073"/>
      <c r="AA11" s="1073" t="s">
        <v>573</v>
      </c>
      <c r="AB11" s="1073"/>
      <c r="AC11" s="1073"/>
      <c r="AD11" s="1073"/>
      <c r="AE11" s="1074"/>
      <c r="AF11" s="1048" t="s">
        <v>113</v>
      </c>
      <c r="AG11" s="1049"/>
      <c r="AH11" s="1049"/>
      <c r="AI11" s="1049"/>
      <c r="AJ11" s="1050"/>
      <c r="AK11" s="1115">
        <v>146</v>
      </c>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557</v>
      </c>
      <c r="BT11" s="1044"/>
      <c r="BU11" s="1044"/>
      <c r="BV11" s="1044"/>
      <c r="BW11" s="1044"/>
      <c r="BX11" s="1044"/>
      <c r="BY11" s="1044"/>
      <c r="BZ11" s="1044"/>
      <c r="CA11" s="1044"/>
      <c r="CB11" s="1044"/>
      <c r="CC11" s="1044"/>
      <c r="CD11" s="1044"/>
      <c r="CE11" s="1044"/>
      <c r="CF11" s="1044"/>
      <c r="CG11" s="1045"/>
      <c r="CH11" s="1018">
        <v>-10</v>
      </c>
      <c r="CI11" s="1019"/>
      <c r="CJ11" s="1019"/>
      <c r="CK11" s="1019"/>
      <c r="CL11" s="1020"/>
      <c r="CM11" s="1018">
        <v>148</v>
      </c>
      <c r="CN11" s="1019"/>
      <c r="CO11" s="1019"/>
      <c r="CP11" s="1019"/>
      <c r="CQ11" s="1020"/>
      <c r="CR11" s="1018">
        <v>8</v>
      </c>
      <c r="CS11" s="1019"/>
      <c r="CT11" s="1019"/>
      <c r="CU11" s="1019"/>
      <c r="CV11" s="1020"/>
      <c r="CW11" s="1018" t="s">
        <v>573</v>
      </c>
      <c r="CX11" s="1019"/>
      <c r="CY11" s="1019"/>
      <c r="CZ11" s="1019"/>
      <c r="DA11" s="1020"/>
      <c r="DB11" s="1018" t="s">
        <v>574</v>
      </c>
      <c r="DC11" s="1019"/>
      <c r="DD11" s="1019"/>
      <c r="DE11" s="1019"/>
      <c r="DF11" s="1020"/>
      <c r="DG11" s="1018" t="s">
        <v>574</v>
      </c>
      <c r="DH11" s="1019"/>
      <c r="DI11" s="1019"/>
      <c r="DJ11" s="1019"/>
      <c r="DK11" s="1020"/>
      <c r="DL11" s="1018" t="s">
        <v>576</v>
      </c>
      <c r="DM11" s="1019"/>
      <c r="DN11" s="1019"/>
      <c r="DO11" s="1019"/>
      <c r="DP11" s="1020"/>
      <c r="DQ11" s="1018" t="s">
        <v>574</v>
      </c>
      <c r="DR11" s="1019"/>
      <c r="DS11" s="1019"/>
      <c r="DT11" s="1019"/>
      <c r="DU11" s="1020"/>
      <c r="DV11" s="1021"/>
      <c r="DW11" s="1022"/>
      <c r="DX11" s="1022"/>
      <c r="DY11" s="1022"/>
      <c r="DZ11" s="1023"/>
      <c r="EA11" s="207"/>
    </row>
    <row r="12" spans="1:131" s="208" customFormat="1" ht="26.25" customHeight="1" x14ac:dyDescent="0.15">
      <c r="A12" s="214">
        <v>6</v>
      </c>
      <c r="B12" s="1066" t="s">
        <v>370</v>
      </c>
      <c r="C12" s="1067"/>
      <c r="D12" s="1067"/>
      <c r="E12" s="1067"/>
      <c r="F12" s="1067"/>
      <c r="G12" s="1067"/>
      <c r="H12" s="1067"/>
      <c r="I12" s="1067"/>
      <c r="J12" s="1067"/>
      <c r="K12" s="1067"/>
      <c r="L12" s="1067"/>
      <c r="M12" s="1067"/>
      <c r="N12" s="1067"/>
      <c r="O12" s="1067"/>
      <c r="P12" s="1068"/>
      <c r="Q12" s="1072">
        <v>25</v>
      </c>
      <c r="R12" s="1073"/>
      <c r="S12" s="1073"/>
      <c r="T12" s="1073"/>
      <c r="U12" s="1073"/>
      <c r="V12" s="1073">
        <v>24</v>
      </c>
      <c r="W12" s="1073"/>
      <c r="X12" s="1073"/>
      <c r="Y12" s="1073"/>
      <c r="Z12" s="1073"/>
      <c r="AA12" s="1073">
        <v>1</v>
      </c>
      <c r="AB12" s="1073"/>
      <c r="AC12" s="1073"/>
      <c r="AD12" s="1073"/>
      <c r="AE12" s="1074"/>
      <c r="AF12" s="1048">
        <v>1</v>
      </c>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558</v>
      </c>
      <c r="BT12" s="1044"/>
      <c r="BU12" s="1044"/>
      <c r="BV12" s="1044"/>
      <c r="BW12" s="1044"/>
      <c r="BX12" s="1044"/>
      <c r="BY12" s="1044"/>
      <c r="BZ12" s="1044"/>
      <c r="CA12" s="1044"/>
      <c r="CB12" s="1044"/>
      <c r="CC12" s="1044"/>
      <c r="CD12" s="1044"/>
      <c r="CE12" s="1044"/>
      <c r="CF12" s="1044"/>
      <c r="CG12" s="1045"/>
      <c r="CH12" s="1018">
        <v>-37</v>
      </c>
      <c r="CI12" s="1019"/>
      <c r="CJ12" s="1019"/>
      <c r="CK12" s="1019"/>
      <c r="CL12" s="1020"/>
      <c r="CM12" s="1018">
        <v>371</v>
      </c>
      <c r="CN12" s="1019"/>
      <c r="CO12" s="1019"/>
      <c r="CP12" s="1019"/>
      <c r="CQ12" s="1020"/>
      <c r="CR12" s="1018">
        <v>4</v>
      </c>
      <c r="CS12" s="1019"/>
      <c r="CT12" s="1019"/>
      <c r="CU12" s="1019"/>
      <c r="CV12" s="1020"/>
      <c r="CW12" s="1018">
        <v>49</v>
      </c>
      <c r="CX12" s="1019"/>
      <c r="CY12" s="1019"/>
      <c r="CZ12" s="1019"/>
      <c r="DA12" s="1020"/>
      <c r="DB12" s="1018" t="s">
        <v>576</v>
      </c>
      <c r="DC12" s="1019"/>
      <c r="DD12" s="1019"/>
      <c r="DE12" s="1019"/>
      <c r="DF12" s="1020"/>
      <c r="DG12" s="1018" t="s">
        <v>574</v>
      </c>
      <c r="DH12" s="1019"/>
      <c r="DI12" s="1019"/>
      <c r="DJ12" s="1019"/>
      <c r="DK12" s="1020"/>
      <c r="DL12" s="1018" t="s">
        <v>576</v>
      </c>
      <c r="DM12" s="1019"/>
      <c r="DN12" s="1019"/>
      <c r="DO12" s="1019"/>
      <c r="DP12" s="1020"/>
      <c r="DQ12" s="1018" t="s">
        <v>574</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559</v>
      </c>
      <c r="BT13" s="1044"/>
      <c r="BU13" s="1044"/>
      <c r="BV13" s="1044"/>
      <c r="BW13" s="1044"/>
      <c r="BX13" s="1044"/>
      <c r="BY13" s="1044"/>
      <c r="BZ13" s="1044"/>
      <c r="CA13" s="1044"/>
      <c r="CB13" s="1044"/>
      <c r="CC13" s="1044"/>
      <c r="CD13" s="1044"/>
      <c r="CE13" s="1044"/>
      <c r="CF13" s="1044"/>
      <c r="CG13" s="1045"/>
      <c r="CH13" s="1018">
        <v>10</v>
      </c>
      <c r="CI13" s="1019"/>
      <c r="CJ13" s="1019"/>
      <c r="CK13" s="1019"/>
      <c r="CL13" s="1020"/>
      <c r="CM13" s="1018">
        <v>36</v>
      </c>
      <c r="CN13" s="1019"/>
      <c r="CO13" s="1019"/>
      <c r="CP13" s="1019"/>
      <c r="CQ13" s="1020"/>
      <c r="CR13" s="1018">
        <v>1</v>
      </c>
      <c r="CS13" s="1019"/>
      <c r="CT13" s="1019"/>
      <c r="CU13" s="1019"/>
      <c r="CV13" s="1020"/>
      <c r="CW13" s="1018" t="s">
        <v>574</v>
      </c>
      <c r="CX13" s="1019"/>
      <c r="CY13" s="1019"/>
      <c r="CZ13" s="1019"/>
      <c r="DA13" s="1020"/>
      <c r="DB13" s="1018" t="s">
        <v>576</v>
      </c>
      <c r="DC13" s="1019"/>
      <c r="DD13" s="1019"/>
      <c r="DE13" s="1019"/>
      <c r="DF13" s="1020"/>
      <c r="DG13" s="1018" t="s">
        <v>574</v>
      </c>
      <c r="DH13" s="1019"/>
      <c r="DI13" s="1019"/>
      <c r="DJ13" s="1019"/>
      <c r="DK13" s="1020"/>
      <c r="DL13" s="1018" t="s">
        <v>576</v>
      </c>
      <c r="DM13" s="1019"/>
      <c r="DN13" s="1019"/>
      <c r="DO13" s="1019"/>
      <c r="DP13" s="1020"/>
      <c r="DQ13" s="1018" t="s">
        <v>574</v>
      </c>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560</v>
      </c>
      <c r="BT14" s="1044"/>
      <c r="BU14" s="1044"/>
      <c r="BV14" s="1044"/>
      <c r="BW14" s="1044"/>
      <c r="BX14" s="1044"/>
      <c r="BY14" s="1044"/>
      <c r="BZ14" s="1044"/>
      <c r="CA14" s="1044"/>
      <c r="CB14" s="1044"/>
      <c r="CC14" s="1044"/>
      <c r="CD14" s="1044"/>
      <c r="CE14" s="1044"/>
      <c r="CF14" s="1044"/>
      <c r="CG14" s="1045"/>
      <c r="CH14" s="1018">
        <v>-6</v>
      </c>
      <c r="CI14" s="1019"/>
      <c r="CJ14" s="1019"/>
      <c r="CK14" s="1019"/>
      <c r="CL14" s="1020"/>
      <c r="CM14" s="1018">
        <v>137</v>
      </c>
      <c r="CN14" s="1019"/>
      <c r="CO14" s="1019"/>
      <c r="CP14" s="1019"/>
      <c r="CQ14" s="1020"/>
      <c r="CR14" s="1018">
        <v>11</v>
      </c>
      <c r="CS14" s="1019"/>
      <c r="CT14" s="1019"/>
      <c r="CU14" s="1019"/>
      <c r="CV14" s="1020"/>
      <c r="CW14" s="1018">
        <v>36</v>
      </c>
      <c r="CX14" s="1019"/>
      <c r="CY14" s="1019"/>
      <c r="CZ14" s="1019"/>
      <c r="DA14" s="1020"/>
      <c r="DB14" s="1018" t="s">
        <v>576</v>
      </c>
      <c r="DC14" s="1019"/>
      <c r="DD14" s="1019"/>
      <c r="DE14" s="1019"/>
      <c r="DF14" s="1020"/>
      <c r="DG14" s="1018" t="s">
        <v>574</v>
      </c>
      <c r="DH14" s="1019"/>
      <c r="DI14" s="1019"/>
      <c r="DJ14" s="1019"/>
      <c r="DK14" s="1020"/>
      <c r="DL14" s="1018" t="s">
        <v>576</v>
      </c>
      <c r="DM14" s="1019"/>
      <c r="DN14" s="1019"/>
      <c r="DO14" s="1019"/>
      <c r="DP14" s="1020"/>
      <c r="DQ14" s="1018" t="s">
        <v>574</v>
      </c>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561</v>
      </c>
      <c r="BT15" s="1044"/>
      <c r="BU15" s="1044"/>
      <c r="BV15" s="1044"/>
      <c r="BW15" s="1044"/>
      <c r="BX15" s="1044"/>
      <c r="BY15" s="1044"/>
      <c r="BZ15" s="1044"/>
      <c r="CA15" s="1044"/>
      <c r="CB15" s="1044"/>
      <c r="CC15" s="1044"/>
      <c r="CD15" s="1044"/>
      <c r="CE15" s="1044"/>
      <c r="CF15" s="1044"/>
      <c r="CG15" s="1045"/>
      <c r="CH15" s="1018">
        <v>0</v>
      </c>
      <c r="CI15" s="1019"/>
      <c r="CJ15" s="1019"/>
      <c r="CK15" s="1019"/>
      <c r="CL15" s="1020"/>
      <c r="CM15" s="1018">
        <v>46</v>
      </c>
      <c r="CN15" s="1019"/>
      <c r="CO15" s="1019"/>
      <c r="CP15" s="1019"/>
      <c r="CQ15" s="1020"/>
      <c r="CR15" s="1018">
        <v>12</v>
      </c>
      <c r="CS15" s="1019"/>
      <c r="CT15" s="1019"/>
      <c r="CU15" s="1019"/>
      <c r="CV15" s="1020"/>
      <c r="CW15" s="1018" t="s">
        <v>574</v>
      </c>
      <c r="CX15" s="1019"/>
      <c r="CY15" s="1019"/>
      <c r="CZ15" s="1019"/>
      <c r="DA15" s="1020"/>
      <c r="DB15" s="1018" t="s">
        <v>576</v>
      </c>
      <c r="DC15" s="1019"/>
      <c r="DD15" s="1019"/>
      <c r="DE15" s="1019"/>
      <c r="DF15" s="1020"/>
      <c r="DG15" s="1018" t="s">
        <v>574</v>
      </c>
      <c r="DH15" s="1019"/>
      <c r="DI15" s="1019"/>
      <c r="DJ15" s="1019"/>
      <c r="DK15" s="1020"/>
      <c r="DL15" s="1018" t="s">
        <v>576</v>
      </c>
      <c r="DM15" s="1019"/>
      <c r="DN15" s="1019"/>
      <c r="DO15" s="1019"/>
      <c r="DP15" s="1020"/>
      <c r="DQ15" s="1018" t="s">
        <v>574</v>
      </c>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562</v>
      </c>
      <c r="BT16" s="1044"/>
      <c r="BU16" s="1044"/>
      <c r="BV16" s="1044"/>
      <c r="BW16" s="1044"/>
      <c r="BX16" s="1044"/>
      <c r="BY16" s="1044"/>
      <c r="BZ16" s="1044"/>
      <c r="CA16" s="1044"/>
      <c r="CB16" s="1044"/>
      <c r="CC16" s="1044"/>
      <c r="CD16" s="1044"/>
      <c r="CE16" s="1044"/>
      <c r="CF16" s="1044"/>
      <c r="CG16" s="1045"/>
      <c r="CH16" s="1018">
        <v>0</v>
      </c>
      <c r="CI16" s="1019"/>
      <c r="CJ16" s="1019"/>
      <c r="CK16" s="1019"/>
      <c r="CL16" s="1020"/>
      <c r="CM16" s="1018">
        <v>10</v>
      </c>
      <c r="CN16" s="1019"/>
      <c r="CO16" s="1019"/>
      <c r="CP16" s="1019"/>
      <c r="CQ16" s="1020"/>
      <c r="CR16" s="1018">
        <v>10</v>
      </c>
      <c r="CS16" s="1019"/>
      <c r="CT16" s="1019"/>
      <c r="CU16" s="1019"/>
      <c r="CV16" s="1020"/>
      <c r="CW16" s="1018">
        <v>30</v>
      </c>
      <c r="CX16" s="1019"/>
      <c r="CY16" s="1019"/>
      <c r="CZ16" s="1019"/>
      <c r="DA16" s="1020"/>
      <c r="DB16" s="1018" t="s">
        <v>578</v>
      </c>
      <c r="DC16" s="1019"/>
      <c r="DD16" s="1019"/>
      <c r="DE16" s="1019"/>
      <c r="DF16" s="1020"/>
      <c r="DG16" s="1018" t="s">
        <v>574</v>
      </c>
      <c r="DH16" s="1019"/>
      <c r="DI16" s="1019"/>
      <c r="DJ16" s="1019"/>
      <c r="DK16" s="1020"/>
      <c r="DL16" s="1018" t="s">
        <v>576</v>
      </c>
      <c r="DM16" s="1019"/>
      <c r="DN16" s="1019"/>
      <c r="DO16" s="1019"/>
      <c r="DP16" s="1020"/>
      <c r="DQ16" s="1018" t="s">
        <v>574</v>
      </c>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563</v>
      </c>
      <c r="BT17" s="1044"/>
      <c r="BU17" s="1044"/>
      <c r="BV17" s="1044"/>
      <c r="BW17" s="1044"/>
      <c r="BX17" s="1044"/>
      <c r="BY17" s="1044"/>
      <c r="BZ17" s="1044"/>
      <c r="CA17" s="1044"/>
      <c r="CB17" s="1044"/>
      <c r="CC17" s="1044"/>
      <c r="CD17" s="1044"/>
      <c r="CE17" s="1044"/>
      <c r="CF17" s="1044"/>
      <c r="CG17" s="1045"/>
      <c r="CH17" s="1018">
        <v>0</v>
      </c>
      <c r="CI17" s="1019"/>
      <c r="CJ17" s="1019"/>
      <c r="CK17" s="1019"/>
      <c r="CL17" s="1020"/>
      <c r="CM17" s="1018">
        <v>36</v>
      </c>
      <c r="CN17" s="1019"/>
      <c r="CO17" s="1019"/>
      <c r="CP17" s="1019"/>
      <c r="CQ17" s="1020"/>
      <c r="CR17" s="1018">
        <v>10</v>
      </c>
      <c r="CS17" s="1019"/>
      <c r="CT17" s="1019"/>
      <c r="CU17" s="1019"/>
      <c r="CV17" s="1020"/>
      <c r="CW17" s="1018" t="s">
        <v>574</v>
      </c>
      <c r="CX17" s="1019"/>
      <c r="CY17" s="1019"/>
      <c r="CZ17" s="1019"/>
      <c r="DA17" s="1020"/>
      <c r="DB17" s="1018" t="s">
        <v>576</v>
      </c>
      <c r="DC17" s="1019"/>
      <c r="DD17" s="1019"/>
      <c r="DE17" s="1019"/>
      <c r="DF17" s="1020"/>
      <c r="DG17" s="1018" t="s">
        <v>574</v>
      </c>
      <c r="DH17" s="1019"/>
      <c r="DI17" s="1019"/>
      <c r="DJ17" s="1019"/>
      <c r="DK17" s="1020"/>
      <c r="DL17" s="1018" t="s">
        <v>576</v>
      </c>
      <c r="DM17" s="1019"/>
      <c r="DN17" s="1019"/>
      <c r="DO17" s="1019"/>
      <c r="DP17" s="1020"/>
      <c r="DQ17" s="1018" t="s">
        <v>574</v>
      </c>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564</v>
      </c>
      <c r="BT18" s="1044"/>
      <c r="BU18" s="1044"/>
      <c r="BV18" s="1044"/>
      <c r="BW18" s="1044"/>
      <c r="BX18" s="1044"/>
      <c r="BY18" s="1044"/>
      <c r="BZ18" s="1044"/>
      <c r="CA18" s="1044"/>
      <c r="CB18" s="1044"/>
      <c r="CC18" s="1044"/>
      <c r="CD18" s="1044"/>
      <c r="CE18" s="1044"/>
      <c r="CF18" s="1044"/>
      <c r="CG18" s="1045"/>
      <c r="CH18" s="1018">
        <v>24</v>
      </c>
      <c r="CI18" s="1019"/>
      <c r="CJ18" s="1019"/>
      <c r="CK18" s="1019"/>
      <c r="CL18" s="1020"/>
      <c r="CM18" s="1018">
        <v>387</v>
      </c>
      <c r="CN18" s="1019"/>
      <c r="CO18" s="1019"/>
      <c r="CP18" s="1019"/>
      <c r="CQ18" s="1020"/>
      <c r="CR18" s="1018">
        <v>160</v>
      </c>
      <c r="CS18" s="1019"/>
      <c r="CT18" s="1019"/>
      <c r="CU18" s="1019"/>
      <c r="CV18" s="1020"/>
      <c r="CW18" s="1018" t="s">
        <v>574</v>
      </c>
      <c r="CX18" s="1019"/>
      <c r="CY18" s="1019"/>
      <c r="CZ18" s="1019"/>
      <c r="DA18" s="1020"/>
      <c r="DB18" s="1018" t="s">
        <v>574</v>
      </c>
      <c r="DC18" s="1019"/>
      <c r="DD18" s="1019"/>
      <c r="DE18" s="1019"/>
      <c r="DF18" s="1020"/>
      <c r="DG18" s="1018" t="s">
        <v>574</v>
      </c>
      <c r="DH18" s="1019"/>
      <c r="DI18" s="1019"/>
      <c r="DJ18" s="1019"/>
      <c r="DK18" s="1020"/>
      <c r="DL18" s="1018" t="s">
        <v>576</v>
      </c>
      <c r="DM18" s="1019"/>
      <c r="DN18" s="1019"/>
      <c r="DO18" s="1019"/>
      <c r="DP18" s="1020"/>
      <c r="DQ18" s="1018" t="s">
        <v>574</v>
      </c>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t="s">
        <v>565</v>
      </c>
      <c r="BS19" s="1043" t="s">
        <v>566</v>
      </c>
      <c r="BT19" s="1044"/>
      <c r="BU19" s="1044"/>
      <c r="BV19" s="1044"/>
      <c r="BW19" s="1044"/>
      <c r="BX19" s="1044"/>
      <c r="BY19" s="1044"/>
      <c r="BZ19" s="1044"/>
      <c r="CA19" s="1044"/>
      <c r="CB19" s="1044"/>
      <c r="CC19" s="1044"/>
      <c r="CD19" s="1044"/>
      <c r="CE19" s="1044"/>
      <c r="CF19" s="1044"/>
      <c r="CG19" s="1045"/>
      <c r="CH19" s="1018">
        <v>0</v>
      </c>
      <c r="CI19" s="1019"/>
      <c r="CJ19" s="1019"/>
      <c r="CK19" s="1019"/>
      <c r="CL19" s="1020"/>
      <c r="CM19" s="1018">
        <v>82</v>
      </c>
      <c r="CN19" s="1019"/>
      <c r="CO19" s="1019"/>
      <c r="CP19" s="1019"/>
      <c r="CQ19" s="1020"/>
      <c r="CR19" s="1018">
        <v>5</v>
      </c>
      <c r="CS19" s="1019"/>
      <c r="CT19" s="1019"/>
      <c r="CU19" s="1019"/>
      <c r="CV19" s="1020"/>
      <c r="CW19" s="1018" t="s">
        <v>574</v>
      </c>
      <c r="CX19" s="1019"/>
      <c r="CY19" s="1019"/>
      <c r="CZ19" s="1019"/>
      <c r="DA19" s="1020"/>
      <c r="DB19" s="1018">
        <v>1632</v>
      </c>
      <c r="DC19" s="1019"/>
      <c r="DD19" s="1019"/>
      <c r="DE19" s="1019"/>
      <c r="DF19" s="1020"/>
      <c r="DG19" s="1018" t="s">
        <v>574</v>
      </c>
      <c r="DH19" s="1019"/>
      <c r="DI19" s="1019"/>
      <c r="DJ19" s="1019"/>
      <c r="DK19" s="1020"/>
      <c r="DL19" s="1018">
        <v>1587</v>
      </c>
      <c r="DM19" s="1019"/>
      <c r="DN19" s="1019"/>
      <c r="DO19" s="1019"/>
      <c r="DP19" s="1020"/>
      <c r="DQ19" s="1018">
        <v>1958</v>
      </c>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t="s">
        <v>567</v>
      </c>
      <c r="BT20" s="1044"/>
      <c r="BU20" s="1044"/>
      <c r="BV20" s="1044"/>
      <c r="BW20" s="1044"/>
      <c r="BX20" s="1044"/>
      <c r="BY20" s="1044"/>
      <c r="BZ20" s="1044"/>
      <c r="CA20" s="1044"/>
      <c r="CB20" s="1044"/>
      <c r="CC20" s="1044"/>
      <c r="CD20" s="1044"/>
      <c r="CE20" s="1044"/>
      <c r="CF20" s="1044"/>
      <c r="CG20" s="1045"/>
      <c r="CH20" s="1018">
        <v>0</v>
      </c>
      <c r="CI20" s="1019"/>
      <c r="CJ20" s="1019"/>
      <c r="CK20" s="1019"/>
      <c r="CL20" s="1020"/>
      <c r="CM20" s="1018">
        <v>5</v>
      </c>
      <c r="CN20" s="1019"/>
      <c r="CO20" s="1019"/>
      <c r="CP20" s="1019"/>
      <c r="CQ20" s="1020"/>
      <c r="CR20" s="1018">
        <v>1</v>
      </c>
      <c r="CS20" s="1019"/>
      <c r="CT20" s="1019"/>
      <c r="CU20" s="1019"/>
      <c r="CV20" s="1020"/>
      <c r="CW20" s="1018">
        <v>4</v>
      </c>
      <c r="CX20" s="1019"/>
      <c r="CY20" s="1019"/>
      <c r="CZ20" s="1019"/>
      <c r="DA20" s="1020"/>
      <c r="DB20" s="1018" t="s">
        <v>574</v>
      </c>
      <c r="DC20" s="1019"/>
      <c r="DD20" s="1019"/>
      <c r="DE20" s="1019"/>
      <c r="DF20" s="1020"/>
      <c r="DG20" s="1018" t="s">
        <v>574</v>
      </c>
      <c r="DH20" s="1019"/>
      <c r="DI20" s="1019"/>
      <c r="DJ20" s="1019"/>
      <c r="DK20" s="1020"/>
      <c r="DL20" s="1018" t="s">
        <v>576</v>
      </c>
      <c r="DM20" s="1019"/>
      <c r="DN20" s="1019"/>
      <c r="DO20" s="1019"/>
      <c r="DP20" s="1020"/>
      <c r="DQ20" s="1018" t="s">
        <v>574</v>
      </c>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t="s">
        <v>568</v>
      </c>
      <c r="BT21" s="1044"/>
      <c r="BU21" s="1044"/>
      <c r="BV21" s="1044"/>
      <c r="BW21" s="1044"/>
      <c r="BX21" s="1044"/>
      <c r="BY21" s="1044"/>
      <c r="BZ21" s="1044"/>
      <c r="CA21" s="1044"/>
      <c r="CB21" s="1044"/>
      <c r="CC21" s="1044"/>
      <c r="CD21" s="1044"/>
      <c r="CE21" s="1044"/>
      <c r="CF21" s="1044"/>
      <c r="CG21" s="1045"/>
      <c r="CH21" s="1018">
        <v>1</v>
      </c>
      <c r="CI21" s="1019"/>
      <c r="CJ21" s="1019"/>
      <c r="CK21" s="1019"/>
      <c r="CL21" s="1020"/>
      <c r="CM21" s="1018">
        <v>16</v>
      </c>
      <c r="CN21" s="1019"/>
      <c r="CO21" s="1019"/>
      <c r="CP21" s="1019"/>
      <c r="CQ21" s="1020"/>
      <c r="CR21" s="1018">
        <v>2</v>
      </c>
      <c r="CS21" s="1019"/>
      <c r="CT21" s="1019"/>
      <c r="CU21" s="1019"/>
      <c r="CV21" s="1020"/>
      <c r="CW21" s="1018" t="s">
        <v>574</v>
      </c>
      <c r="CX21" s="1019"/>
      <c r="CY21" s="1019"/>
      <c r="CZ21" s="1019"/>
      <c r="DA21" s="1020"/>
      <c r="DB21" s="1018" t="s">
        <v>576</v>
      </c>
      <c r="DC21" s="1019"/>
      <c r="DD21" s="1019"/>
      <c r="DE21" s="1019"/>
      <c r="DF21" s="1020"/>
      <c r="DG21" s="1018" t="s">
        <v>574</v>
      </c>
      <c r="DH21" s="1019"/>
      <c r="DI21" s="1019"/>
      <c r="DJ21" s="1019"/>
      <c r="DK21" s="1020"/>
      <c r="DL21" s="1018" t="s">
        <v>576</v>
      </c>
      <c r="DM21" s="1019"/>
      <c r="DN21" s="1019"/>
      <c r="DO21" s="1019"/>
      <c r="DP21" s="1020"/>
      <c r="DQ21" s="1018" t="s">
        <v>574</v>
      </c>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t="s">
        <v>569</v>
      </c>
      <c r="BT22" s="1044"/>
      <c r="BU22" s="1044"/>
      <c r="BV22" s="1044"/>
      <c r="BW22" s="1044"/>
      <c r="BX22" s="1044"/>
      <c r="BY22" s="1044"/>
      <c r="BZ22" s="1044"/>
      <c r="CA22" s="1044"/>
      <c r="CB22" s="1044"/>
      <c r="CC22" s="1044"/>
      <c r="CD22" s="1044"/>
      <c r="CE22" s="1044"/>
      <c r="CF22" s="1044"/>
      <c r="CG22" s="1045"/>
      <c r="CH22" s="1018">
        <v>7</v>
      </c>
      <c r="CI22" s="1019"/>
      <c r="CJ22" s="1019"/>
      <c r="CK22" s="1019"/>
      <c r="CL22" s="1020"/>
      <c r="CM22" s="1018">
        <v>37</v>
      </c>
      <c r="CN22" s="1019"/>
      <c r="CO22" s="1019"/>
      <c r="CP22" s="1019"/>
      <c r="CQ22" s="1020"/>
      <c r="CR22" s="1018">
        <v>17</v>
      </c>
      <c r="CS22" s="1019"/>
      <c r="CT22" s="1019"/>
      <c r="CU22" s="1019"/>
      <c r="CV22" s="1020"/>
      <c r="CW22" s="1018">
        <v>4</v>
      </c>
      <c r="CX22" s="1019"/>
      <c r="CY22" s="1019"/>
      <c r="CZ22" s="1019"/>
      <c r="DA22" s="1020"/>
      <c r="DB22" s="1018" t="s">
        <v>576</v>
      </c>
      <c r="DC22" s="1019"/>
      <c r="DD22" s="1019"/>
      <c r="DE22" s="1019"/>
      <c r="DF22" s="1020"/>
      <c r="DG22" s="1018" t="s">
        <v>574</v>
      </c>
      <c r="DH22" s="1019"/>
      <c r="DI22" s="1019"/>
      <c r="DJ22" s="1019"/>
      <c r="DK22" s="1020"/>
      <c r="DL22" s="1018" t="s">
        <v>576</v>
      </c>
      <c r="DM22" s="1019"/>
      <c r="DN22" s="1019"/>
      <c r="DO22" s="1019"/>
      <c r="DP22" s="1020"/>
      <c r="DQ22" s="1018" t="s">
        <v>574</v>
      </c>
      <c r="DR22" s="1019"/>
      <c r="DS22" s="1019"/>
      <c r="DT22" s="1019"/>
      <c r="DU22" s="1020"/>
      <c r="DV22" s="1021"/>
      <c r="DW22" s="1022"/>
      <c r="DX22" s="1022"/>
      <c r="DY22" s="1022"/>
      <c r="DZ22" s="1023"/>
      <c r="EA22" s="207"/>
    </row>
    <row r="23" spans="1:131" s="208" customFormat="1" ht="26.25" customHeight="1" thickBot="1" x14ac:dyDescent="0.2">
      <c r="A23" s="217" t="s">
        <v>372</v>
      </c>
      <c r="B23" s="973" t="s">
        <v>373</v>
      </c>
      <c r="C23" s="974"/>
      <c r="D23" s="974"/>
      <c r="E23" s="974"/>
      <c r="F23" s="974"/>
      <c r="G23" s="974"/>
      <c r="H23" s="974"/>
      <c r="I23" s="974"/>
      <c r="J23" s="974"/>
      <c r="K23" s="974"/>
      <c r="L23" s="974"/>
      <c r="M23" s="974"/>
      <c r="N23" s="974"/>
      <c r="O23" s="974"/>
      <c r="P23" s="975"/>
      <c r="Q23" s="1097">
        <v>97211</v>
      </c>
      <c r="R23" s="1098"/>
      <c r="S23" s="1098"/>
      <c r="T23" s="1098"/>
      <c r="U23" s="1098"/>
      <c r="V23" s="1098">
        <v>95791</v>
      </c>
      <c r="W23" s="1098"/>
      <c r="X23" s="1098"/>
      <c r="Y23" s="1098"/>
      <c r="Z23" s="1098"/>
      <c r="AA23" s="1098">
        <v>1420</v>
      </c>
      <c r="AB23" s="1098"/>
      <c r="AC23" s="1098"/>
      <c r="AD23" s="1098"/>
      <c r="AE23" s="1099"/>
      <c r="AF23" s="1100">
        <v>1261</v>
      </c>
      <c r="AG23" s="1098"/>
      <c r="AH23" s="1098"/>
      <c r="AI23" s="1098"/>
      <c r="AJ23" s="1101"/>
      <c r="AK23" s="1102"/>
      <c r="AL23" s="1103"/>
      <c r="AM23" s="1103"/>
      <c r="AN23" s="1103"/>
      <c r="AO23" s="1103"/>
      <c r="AP23" s="1098">
        <v>96779</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t="s">
        <v>570</v>
      </c>
      <c r="BT23" s="1044"/>
      <c r="BU23" s="1044"/>
      <c r="BV23" s="1044"/>
      <c r="BW23" s="1044"/>
      <c r="BX23" s="1044"/>
      <c r="BY23" s="1044"/>
      <c r="BZ23" s="1044"/>
      <c r="CA23" s="1044"/>
      <c r="CB23" s="1044"/>
      <c r="CC23" s="1044"/>
      <c r="CD23" s="1044"/>
      <c r="CE23" s="1044"/>
      <c r="CF23" s="1044"/>
      <c r="CG23" s="1045"/>
      <c r="CH23" s="1018">
        <v>-1</v>
      </c>
      <c r="CI23" s="1019"/>
      <c r="CJ23" s="1019"/>
      <c r="CK23" s="1019"/>
      <c r="CL23" s="1020"/>
      <c r="CM23" s="1018">
        <v>4</v>
      </c>
      <c r="CN23" s="1019"/>
      <c r="CO23" s="1019"/>
      <c r="CP23" s="1019"/>
      <c r="CQ23" s="1020"/>
      <c r="CR23" s="1018">
        <v>2</v>
      </c>
      <c r="CS23" s="1019"/>
      <c r="CT23" s="1019"/>
      <c r="CU23" s="1019"/>
      <c r="CV23" s="1020"/>
      <c r="CW23" s="1018" t="s">
        <v>574</v>
      </c>
      <c r="CX23" s="1019"/>
      <c r="CY23" s="1019"/>
      <c r="CZ23" s="1019"/>
      <c r="DA23" s="1020"/>
      <c r="DB23" s="1018" t="s">
        <v>576</v>
      </c>
      <c r="DC23" s="1019"/>
      <c r="DD23" s="1019"/>
      <c r="DE23" s="1019"/>
      <c r="DF23" s="1020"/>
      <c r="DG23" s="1018" t="s">
        <v>574</v>
      </c>
      <c r="DH23" s="1019"/>
      <c r="DI23" s="1019"/>
      <c r="DJ23" s="1019"/>
      <c r="DK23" s="1020"/>
      <c r="DL23" s="1018" t="s">
        <v>576</v>
      </c>
      <c r="DM23" s="1019"/>
      <c r="DN23" s="1019"/>
      <c r="DO23" s="1019"/>
      <c r="DP23" s="1020"/>
      <c r="DQ23" s="1018" t="s">
        <v>574</v>
      </c>
      <c r="DR23" s="1019"/>
      <c r="DS23" s="1019"/>
      <c r="DT23" s="1019"/>
      <c r="DU23" s="1020"/>
      <c r="DV23" s="1021"/>
      <c r="DW23" s="1022"/>
      <c r="DX23" s="1022"/>
      <c r="DY23" s="1022"/>
      <c r="DZ23" s="1023"/>
      <c r="EA23" s="207"/>
    </row>
    <row r="24" spans="1:131" s="208" customFormat="1" ht="26.25" customHeight="1" x14ac:dyDescent="0.15">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t="s">
        <v>571</v>
      </c>
      <c r="BT24" s="1044"/>
      <c r="BU24" s="1044"/>
      <c r="BV24" s="1044"/>
      <c r="BW24" s="1044"/>
      <c r="BX24" s="1044"/>
      <c r="BY24" s="1044"/>
      <c r="BZ24" s="1044"/>
      <c r="CA24" s="1044"/>
      <c r="CB24" s="1044"/>
      <c r="CC24" s="1044"/>
      <c r="CD24" s="1044"/>
      <c r="CE24" s="1044"/>
      <c r="CF24" s="1044"/>
      <c r="CG24" s="1045"/>
      <c r="CH24" s="1018">
        <v>-2</v>
      </c>
      <c r="CI24" s="1019"/>
      <c r="CJ24" s="1019"/>
      <c r="CK24" s="1019"/>
      <c r="CL24" s="1020"/>
      <c r="CM24" s="1018">
        <v>48</v>
      </c>
      <c r="CN24" s="1019"/>
      <c r="CO24" s="1019"/>
      <c r="CP24" s="1019"/>
      <c r="CQ24" s="1020"/>
      <c r="CR24" s="1018">
        <v>20</v>
      </c>
      <c r="CS24" s="1019"/>
      <c r="CT24" s="1019"/>
      <c r="CU24" s="1019"/>
      <c r="CV24" s="1020"/>
      <c r="CW24" s="1018">
        <v>16</v>
      </c>
      <c r="CX24" s="1019"/>
      <c r="CY24" s="1019"/>
      <c r="CZ24" s="1019"/>
      <c r="DA24" s="1020"/>
      <c r="DB24" s="1018" t="s">
        <v>576</v>
      </c>
      <c r="DC24" s="1019"/>
      <c r="DD24" s="1019"/>
      <c r="DE24" s="1019"/>
      <c r="DF24" s="1020"/>
      <c r="DG24" s="1018" t="s">
        <v>574</v>
      </c>
      <c r="DH24" s="1019"/>
      <c r="DI24" s="1019"/>
      <c r="DJ24" s="1019"/>
      <c r="DK24" s="1020"/>
      <c r="DL24" s="1018" t="s">
        <v>576</v>
      </c>
      <c r="DM24" s="1019"/>
      <c r="DN24" s="1019"/>
      <c r="DO24" s="1019"/>
      <c r="DP24" s="1020"/>
      <c r="DQ24" s="1018" t="s">
        <v>574</v>
      </c>
      <c r="DR24" s="1019"/>
      <c r="DS24" s="1019"/>
      <c r="DT24" s="1019"/>
      <c r="DU24" s="1020"/>
      <c r="DV24" s="1021"/>
      <c r="DW24" s="1022"/>
      <c r="DX24" s="1022"/>
      <c r="DY24" s="1022"/>
      <c r="DZ24" s="1023"/>
      <c r="EA24" s="207"/>
    </row>
    <row r="25" spans="1:131" s="200" customFormat="1" ht="26.25" customHeight="1" thickBot="1" x14ac:dyDescent="0.2">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t="s">
        <v>572</v>
      </c>
      <c r="BT25" s="1044"/>
      <c r="BU25" s="1044"/>
      <c r="BV25" s="1044"/>
      <c r="BW25" s="1044"/>
      <c r="BX25" s="1044"/>
      <c r="BY25" s="1044"/>
      <c r="BZ25" s="1044"/>
      <c r="CA25" s="1044"/>
      <c r="CB25" s="1044"/>
      <c r="CC25" s="1044"/>
      <c r="CD25" s="1044"/>
      <c r="CE25" s="1044"/>
      <c r="CF25" s="1044"/>
      <c r="CG25" s="1045"/>
      <c r="CH25" s="1018">
        <v>-22</v>
      </c>
      <c r="CI25" s="1019"/>
      <c r="CJ25" s="1019"/>
      <c r="CK25" s="1019"/>
      <c r="CL25" s="1020"/>
      <c r="CM25" s="1018">
        <v>7</v>
      </c>
      <c r="CN25" s="1019"/>
      <c r="CO25" s="1019"/>
      <c r="CP25" s="1019"/>
      <c r="CQ25" s="1020"/>
      <c r="CR25" s="1018">
        <v>18</v>
      </c>
      <c r="CS25" s="1019"/>
      <c r="CT25" s="1019"/>
      <c r="CU25" s="1019"/>
      <c r="CV25" s="1020"/>
      <c r="CW25" s="1018">
        <v>1</v>
      </c>
      <c r="CX25" s="1019"/>
      <c r="CY25" s="1019"/>
      <c r="CZ25" s="1019"/>
      <c r="DA25" s="1020"/>
      <c r="DB25" s="1018" t="s">
        <v>575</v>
      </c>
      <c r="DC25" s="1019"/>
      <c r="DD25" s="1019"/>
      <c r="DE25" s="1019"/>
      <c r="DF25" s="1020"/>
      <c r="DG25" s="1018" t="s">
        <v>574</v>
      </c>
      <c r="DH25" s="1019"/>
      <c r="DI25" s="1019"/>
      <c r="DJ25" s="1019"/>
      <c r="DK25" s="1020"/>
      <c r="DL25" s="1018" t="s">
        <v>576</v>
      </c>
      <c r="DM25" s="1019"/>
      <c r="DN25" s="1019"/>
      <c r="DO25" s="1019"/>
      <c r="DP25" s="1020"/>
      <c r="DQ25" s="1018" t="s">
        <v>574</v>
      </c>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384</v>
      </c>
      <c r="C28" s="1080"/>
      <c r="D28" s="1080"/>
      <c r="E28" s="1080"/>
      <c r="F28" s="1080"/>
      <c r="G28" s="1080"/>
      <c r="H28" s="1080"/>
      <c r="I28" s="1080"/>
      <c r="J28" s="1080"/>
      <c r="K28" s="1080"/>
      <c r="L28" s="1080"/>
      <c r="M28" s="1080"/>
      <c r="N28" s="1080"/>
      <c r="O28" s="1080"/>
      <c r="P28" s="1081"/>
      <c r="Q28" s="1082">
        <v>21773</v>
      </c>
      <c r="R28" s="1083"/>
      <c r="S28" s="1083"/>
      <c r="T28" s="1083"/>
      <c r="U28" s="1083"/>
      <c r="V28" s="1083">
        <v>21287</v>
      </c>
      <c r="W28" s="1083"/>
      <c r="X28" s="1083"/>
      <c r="Y28" s="1083"/>
      <c r="Z28" s="1083"/>
      <c r="AA28" s="1083">
        <v>486</v>
      </c>
      <c r="AB28" s="1083"/>
      <c r="AC28" s="1083"/>
      <c r="AD28" s="1083"/>
      <c r="AE28" s="1084"/>
      <c r="AF28" s="1085">
        <v>486</v>
      </c>
      <c r="AG28" s="1083"/>
      <c r="AH28" s="1083"/>
      <c r="AI28" s="1083"/>
      <c r="AJ28" s="1086"/>
      <c r="AK28" s="1087">
        <v>1788</v>
      </c>
      <c r="AL28" s="1075"/>
      <c r="AM28" s="1075"/>
      <c r="AN28" s="1075"/>
      <c r="AO28" s="1075"/>
      <c r="AP28" s="1075">
        <v>6</v>
      </c>
      <c r="AQ28" s="1075"/>
      <c r="AR28" s="1075"/>
      <c r="AS28" s="1075"/>
      <c r="AT28" s="1075"/>
      <c r="AU28" s="1075">
        <v>1</v>
      </c>
      <c r="AV28" s="1075"/>
      <c r="AW28" s="1075"/>
      <c r="AX28" s="1075"/>
      <c r="AY28" s="1075"/>
      <c r="AZ28" s="1076" t="s">
        <v>574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385</v>
      </c>
      <c r="C29" s="1067"/>
      <c r="D29" s="1067"/>
      <c r="E29" s="1067"/>
      <c r="F29" s="1067"/>
      <c r="G29" s="1067"/>
      <c r="H29" s="1067"/>
      <c r="I29" s="1067"/>
      <c r="J29" s="1067"/>
      <c r="K29" s="1067"/>
      <c r="L29" s="1067"/>
      <c r="M29" s="1067"/>
      <c r="N29" s="1067"/>
      <c r="O29" s="1067"/>
      <c r="P29" s="1068"/>
      <c r="Q29" s="1072">
        <v>194</v>
      </c>
      <c r="R29" s="1073"/>
      <c r="S29" s="1073"/>
      <c r="T29" s="1073"/>
      <c r="U29" s="1073"/>
      <c r="V29" s="1073">
        <v>194</v>
      </c>
      <c r="W29" s="1073"/>
      <c r="X29" s="1073"/>
      <c r="Y29" s="1073"/>
      <c r="Z29" s="1073"/>
      <c r="AA29" s="1073" t="s">
        <v>574</v>
      </c>
      <c r="AB29" s="1073"/>
      <c r="AC29" s="1073"/>
      <c r="AD29" s="1073"/>
      <c r="AE29" s="1074"/>
      <c r="AF29" s="1048" t="s">
        <v>113</v>
      </c>
      <c r="AG29" s="1049"/>
      <c r="AH29" s="1049"/>
      <c r="AI29" s="1049"/>
      <c r="AJ29" s="1050"/>
      <c r="AK29" s="1009">
        <v>137</v>
      </c>
      <c r="AL29" s="1000"/>
      <c r="AM29" s="1000"/>
      <c r="AN29" s="1000"/>
      <c r="AO29" s="1000"/>
      <c r="AP29" s="1000">
        <v>353</v>
      </c>
      <c r="AQ29" s="1000"/>
      <c r="AR29" s="1000"/>
      <c r="AS29" s="1000"/>
      <c r="AT29" s="1000"/>
      <c r="AU29" s="1000">
        <v>99</v>
      </c>
      <c r="AV29" s="1000"/>
      <c r="AW29" s="1000"/>
      <c r="AX29" s="1000"/>
      <c r="AY29" s="1000"/>
      <c r="AZ29" s="1071" t="s">
        <v>574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386</v>
      </c>
      <c r="C30" s="1067"/>
      <c r="D30" s="1067"/>
      <c r="E30" s="1067"/>
      <c r="F30" s="1067"/>
      <c r="G30" s="1067"/>
      <c r="H30" s="1067"/>
      <c r="I30" s="1067"/>
      <c r="J30" s="1067"/>
      <c r="K30" s="1067"/>
      <c r="L30" s="1067"/>
      <c r="M30" s="1067"/>
      <c r="N30" s="1067"/>
      <c r="O30" s="1067"/>
      <c r="P30" s="1068"/>
      <c r="Q30" s="1072">
        <v>18562</v>
      </c>
      <c r="R30" s="1073"/>
      <c r="S30" s="1073"/>
      <c r="T30" s="1073"/>
      <c r="U30" s="1073"/>
      <c r="V30" s="1073">
        <v>17719</v>
      </c>
      <c r="W30" s="1073"/>
      <c r="X30" s="1073"/>
      <c r="Y30" s="1073"/>
      <c r="Z30" s="1073"/>
      <c r="AA30" s="1073">
        <v>843</v>
      </c>
      <c r="AB30" s="1073"/>
      <c r="AC30" s="1073"/>
      <c r="AD30" s="1073"/>
      <c r="AE30" s="1074"/>
      <c r="AF30" s="1048">
        <v>843</v>
      </c>
      <c r="AG30" s="1049"/>
      <c r="AH30" s="1049"/>
      <c r="AI30" s="1049"/>
      <c r="AJ30" s="1050"/>
      <c r="AK30" s="1009">
        <v>2506</v>
      </c>
      <c r="AL30" s="1000"/>
      <c r="AM30" s="1000"/>
      <c r="AN30" s="1000"/>
      <c r="AO30" s="1000"/>
      <c r="AP30" s="1000" t="s">
        <v>574</v>
      </c>
      <c r="AQ30" s="1000"/>
      <c r="AR30" s="1000"/>
      <c r="AS30" s="1000"/>
      <c r="AT30" s="1000"/>
      <c r="AU30" s="1000" t="s">
        <v>574</v>
      </c>
      <c r="AV30" s="1000"/>
      <c r="AW30" s="1000"/>
      <c r="AX30" s="1000"/>
      <c r="AY30" s="1000"/>
      <c r="AZ30" s="1071" t="s">
        <v>575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387</v>
      </c>
      <c r="C31" s="1067"/>
      <c r="D31" s="1067"/>
      <c r="E31" s="1067"/>
      <c r="F31" s="1067"/>
      <c r="G31" s="1067"/>
      <c r="H31" s="1067"/>
      <c r="I31" s="1067"/>
      <c r="J31" s="1067"/>
      <c r="K31" s="1067"/>
      <c r="L31" s="1067"/>
      <c r="M31" s="1067"/>
      <c r="N31" s="1067"/>
      <c r="O31" s="1067"/>
      <c r="P31" s="1068"/>
      <c r="Q31" s="1072">
        <v>23</v>
      </c>
      <c r="R31" s="1073"/>
      <c r="S31" s="1073"/>
      <c r="T31" s="1073"/>
      <c r="U31" s="1073"/>
      <c r="V31" s="1073">
        <v>23</v>
      </c>
      <c r="W31" s="1073"/>
      <c r="X31" s="1073"/>
      <c r="Y31" s="1073"/>
      <c r="Z31" s="1073"/>
      <c r="AA31" s="1073" t="s">
        <v>575</v>
      </c>
      <c r="AB31" s="1073"/>
      <c r="AC31" s="1073"/>
      <c r="AD31" s="1073"/>
      <c r="AE31" s="1074"/>
      <c r="AF31" s="1048" t="s">
        <v>113</v>
      </c>
      <c r="AG31" s="1049"/>
      <c r="AH31" s="1049"/>
      <c r="AI31" s="1049"/>
      <c r="AJ31" s="1050"/>
      <c r="AK31" s="1009" t="s">
        <v>574</v>
      </c>
      <c r="AL31" s="1000"/>
      <c r="AM31" s="1000"/>
      <c r="AN31" s="1000"/>
      <c r="AO31" s="1000"/>
      <c r="AP31" s="1000" t="s">
        <v>574</v>
      </c>
      <c r="AQ31" s="1000"/>
      <c r="AR31" s="1000"/>
      <c r="AS31" s="1000"/>
      <c r="AT31" s="1000"/>
      <c r="AU31" s="1000" t="s">
        <v>574</v>
      </c>
      <c r="AV31" s="1000"/>
      <c r="AW31" s="1000"/>
      <c r="AX31" s="1000"/>
      <c r="AY31" s="1000"/>
      <c r="AZ31" s="1071" t="s">
        <v>575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1920</v>
      </c>
      <c r="R32" s="1073"/>
      <c r="S32" s="1073"/>
      <c r="T32" s="1073"/>
      <c r="U32" s="1073"/>
      <c r="V32" s="1073">
        <v>1917</v>
      </c>
      <c r="W32" s="1073"/>
      <c r="X32" s="1073"/>
      <c r="Y32" s="1073"/>
      <c r="Z32" s="1073"/>
      <c r="AA32" s="1073">
        <v>3</v>
      </c>
      <c r="AB32" s="1073"/>
      <c r="AC32" s="1073"/>
      <c r="AD32" s="1073"/>
      <c r="AE32" s="1074"/>
      <c r="AF32" s="1048">
        <v>3</v>
      </c>
      <c r="AG32" s="1049"/>
      <c r="AH32" s="1049"/>
      <c r="AI32" s="1049"/>
      <c r="AJ32" s="1050"/>
      <c r="AK32" s="1009">
        <v>508</v>
      </c>
      <c r="AL32" s="1000"/>
      <c r="AM32" s="1000"/>
      <c r="AN32" s="1000"/>
      <c r="AO32" s="1000"/>
      <c r="AP32" s="1000" t="s">
        <v>574</v>
      </c>
      <c r="AQ32" s="1000"/>
      <c r="AR32" s="1000"/>
      <c r="AS32" s="1000"/>
      <c r="AT32" s="1000"/>
      <c r="AU32" s="1000" t="s">
        <v>575</v>
      </c>
      <c r="AV32" s="1000"/>
      <c r="AW32" s="1000"/>
      <c r="AX32" s="1000"/>
      <c r="AY32" s="1000"/>
      <c r="AZ32" s="1071" t="s">
        <v>575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389</v>
      </c>
      <c r="C33" s="1067"/>
      <c r="D33" s="1067"/>
      <c r="E33" s="1067"/>
      <c r="F33" s="1067"/>
      <c r="G33" s="1067"/>
      <c r="H33" s="1067"/>
      <c r="I33" s="1067"/>
      <c r="J33" s="1067"/>
      <c r="K33" s="1067"/>
      <c r="L33" s="1067"/>
      <c r="M33" s="1067"/>
      <c r="N33" s="1067"/>
      <c r="O33" s="1067"/>
      <c r="P33" s="1068"/>
      <c r="Q33" s="1072">
        <v>3403</v>
      </c>
      <c r="R33" s="1073"/>
      <c r="S33" s="1073"/>
      <c r="T33" s="1073"/>
      <c r="U33" s="1073"/>
      <c r="V33" s="1073">
        <v>3465</v>
      </c>
      <c r="W33" s="1073"/>
      <c r="X33" s="1073"/>
      <c r="Y33" s="1073"/>
      <c r="Z33" s="1073"/>
      <c r="AA33" s="1073">
        <v>-63</v>
      </c>
      <c r="AB33" s="1073"/>
      <c r="AC33" s="1073"/>
      <c r="AD33" s="1073"/>
      <c r="AE33" s="1074"/>
      <c r="AF33" s="1048">
        <v>1627</v>
      </c>
      <c r="AG33" s="1049"/>
      <c r="AH33" s="1049"/>
      <c r="AI33" s="1049"/>
      <c r="AJ33" s="1050"/>
      <c r="AK33" s="1009">
        <v>229</v>
      </c>
      <c r="AL33" s="1000"/>
      <c r="AM33" s="1000"/>
      <c r="AN33" s="1000"/>
      <c r="AO33" s="1000"/>
      <c r="AP33" s="1000">
        <v>15287</v>
      </c>
      <c r="AQ33" s="1000"/>
      <c r="AR33" s="1000"/>
      <c r="AS33" s="1000"/>
      <c r="AT33" s="1000"/>
      <c r="AU33" s="1000">
        <v>1697</v>
      </c>
      <c r="AV33" s="1000"/>
      <c r="AW33" s="1000"/>
      <c r="AX33" s="1000"/>
      <c r="AY33" s="1000"/>
      <c r="AZ33" s="1071" t="s">
        <v>574</v>
      </c>
      <c r="BA33" s="1071"/>
      <c r="BB33" s="1071"/>
      <c r="BC33" s="1071"/>
      <c r="BD33" s="1071"/>
      <c r="BE33" s="1061" t="s">
        <v>390</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391</v>
      </c>
      <c r="C34" s="1067"/>
      <c r="D34" s="1067"/>
      <c r="E34" s="1067"/>
      <c r="F34" s="1067"/>
      <c r="G34" s="1067"/>
      <c r="H34" s="1067"/>
      <c r="I34" s="1067"/>
      <c r="J34" s="1067"/>
      <c r="K34" s="1067"/>
      <c r="L34" s="1067"/>
      <c r="M34" s="1067"/>
      <c r="N34" s="1067"/>
      <c r="O34" s="1067"/>
      <c r="P34" s="1068"/>
      <c r="Q34" s="1072">
        <v>2</v>
      </c>
      <c r="R34" s="1073"/>
      <c r="S34" s="1073"/>
      <c r="T34" s="1073"/>
      <c r="U34" s="1073"/>
      <c r="V34" s="1073">
        <v>5</v>
      </c>
      <c r="W34" s="1073"/>
      <c r="X34" s="1073"/>
      <c r="Y34" s="1073"/>
      <c r="Z34" s="1073"/>
      <c r="AA34" s="1073">
        <v>-3</v>
      </c>
      <c r="AB34" s="1073"/>
      <c r="AC34" s="1073"/>
      <c r="AD34" s="1073"/>
      <c r="AE34" s="1074"/>
      <c r="AF34" s="1048">
        <v>8</v>
      </c>
      <c r="AG34" s="1049"/>
      <c r="AH34" s="1049"/>
      <c r="AI34" s="1049"/>
      <c r="AJ34" s="1050"/>
      <c r="AK34" s="1009" t="s">
        <v>576</v>
      </c>
      <c r="AL34" s="1000"/>
      <c r="AM34" s="1000"/>
      <c r="AN34" s="1000"/>
      <c r="AO34" s="1000"/>
      <c r="AP34" s="1000" t="s">
        <v>574</v>
      </c>
      <c r="AQ34" s="1000"/>
      <c r="AR34" s="1000"/>
      <c r="AS34" s="1000"/>
      <c r="AT34" s="1000"/>
      <c r="AU34" s="1000" t="s">
        <v>573</v>
      </c>
      <c r="AV34" s="1000"/>
      <c r="AW34" s="1000"/>
      <c r="AX34" s="1000"/>
      <c r="AY34" s="1000"/>
      <c r="AZ34" s="1071" t="s">
        <v>574</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392</v>
      </c>
      <c r="C35" s="1067"/>
      <c r="D35" s="1067"/>
      <c r="E35" s="1067"/>
      <c r="F35" s="1067"/>
      <c r="G35" s="1067"/>
      <c r="H35" s="1067"/>
      <c r="I35" s="1067"/>
      <c r="J35" s="1067"/>
      <c r="K35" s="1067"/>
      <c r="L35" s="1067"/>
      <c r="M35" s="1067"/>
      <c r="N35" s="1067"/>
      <c r="O35" s="1067"/>
      <c r="P35" s="1068"/>
      <c r="Q35" s="1072">
        <v>7859</v>
      </c>
      <c r="R35" s="1073"/>
      <c r="S35" s="1073"/>
      <c r="T35" s="1073"/>
      <c r="U35" s="1073"/>
      <c r="V35" s="1073">
        <v>8146</v>
      </c>
      <c r="W35" s="1073"/>
      <c r="X35" s="1073"/>
      <c r="Y35" s="1073"/>
      <c r="Z35" s="1073"/>
      <c r="AA35" s="1073">
        <v>-287</v>
      </c>
      <c r="AB35" s="1073"/>
      <c r="AC35" s="1073"/>
      <c r="AD35" s="1073"/>
      <c r="AE35" s="1074"/>
      <c r="AF35" s="1048">
        <v>3419</v>
      </c>
      <c r="AG35" s="1049"/>
      <c r="AH35" s="1049"/>
      <c r="AI35" s="1049"/>
      <c r="AJ35" s="1050"/>
      <c r="AK35" s="1009">
        <v>1289</v>
      </c>
      <c r="AL35" s="1000"/>
      <c r="AM35" s="1000"/>
      <c r="AN35" s="1000"/>
      <c r="AO35" s="1000"/>
      <c r="AP35" s="1000">
        <v>6124</v>
      </c>
      <c r="AQ35" s="1000"/>
      <c r="AR35" s="1000"/>
      <c r="AS35" s="1000"/>
      <c r="AT35" s="1000"/>
      <c r="AU35" s="1000">
        <v>3943</v>
      </c>
      <c r="AV35" s="1000"/>
      <c r="AW35" s="1000"/>
      <c r="AX35" s="1000"/>
      <c r="AY35" s="1000"/>
      <c r="AZ35" s="1071" t="s">
        <v>576</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393</v>
      </c>
      <c r="C36" s="1067"/>
      <c r="D36" s="1067"/>
      <c r="E36" s="1067"/>
      <c r="F36" s="1067"/>
      <c r="G36" s="1067"/>
      <c r="H36" s="1067"/>
      <c r="I36" s="1067"/>
      <c r="J36" s="1067"/>
      <c r="K36" s="1067"/>
      <c r="L36" s="1067"/>
      <c r="M36" s="1067"/>
      <c r="N36" s="1067"/>
      <c r="O36" s="1067"/>
      <c r="P36" s="1068"/>
      <c r="Q36" s="1072">
        <v>9580</v>
      </c>
      <c r="R36" s="1073"/>
      <c r="S36" s="1073"/>
      <c r="T36" s="1073"/>
      <c r="U36" s="1073"/>
      <c r="V36" s="1073">
        <v>9040</v>
      </c>
      <c r="W36" s="1073"/>
      <c r="X36" s="1073"/>
      <c r="Y36" s="1073"/>
      <c r="Z36" s="1073"/>
      <c r="AA36" s="1073">
        <v>540</v>
      </c>
      <c r="AB36" s="1073"/>
      <c r="AC36" s="1073"/>
      <c r="AD36" s="1073"/>
      <c r="AE36" s="1074"/>
      <c r="AF36" s="1048">
        <v>1755</v>
      </c>
      <c r="AG36" s="1049"/>
      <c r="AH36" s="1049"/>
      <c r="AI36" s="1049"/>
      <c r="AJ36" s="1050"/>
      <c r="AK36" s="1009">
        <v>4484</v>
      </c>
      <c r="AL36" s="1000"/>
      <c r="AM36" s="1000"/>
      <c r="AN36" s="1000"/>
      <c r="AO36" s="1000"/>
      <c r="AP36" s="1000">
        <v>68618</v>
      </c>
      <c r="AQ36" s="1000"/>
      <c r="AR36" s="1000"/>
      <c r="AS36" s="1000"/>
      <c r="AT36" s="1000"/>
      <c r="AU36" s="1000">
        <v>44327</v>
      </c>
      <c r="AV36" s="1000"/>
      <c r="AW36" s="1000"/>
      <c r="AX36" s="1000"/>
      <c r="AY36" s="1000"/>
      <c r="AZ36" s="1071" t="s">
        <v>576</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394</v>
      </c>
      <c r="C37" s="1067"/>
      <c r="D37" s="1067"/>
      <c r="E37" s="1067"/>
      <c r="F37" s="1067"/>
      <c r="G37" s="1067"/>
      <c r="H37" s="1067"/>
      <c r="I37" s="1067"/>
      <c r="J37" s="1067"/>
      <c r="K37" s="1067"/>
      <c r="L37" s="1067"/>
      <c r="M37" s="1067"/>
      <c r="N37" s="1067"/>
      <c r="O37" s="1067"/>
      <c r="P37" s="1068"/>
      <c r="Q37" s="1072">
        <v>2015</v>
      </c>
      <c r="R37" s="1073"/>
      <c r="S37" s="1073"/>
      <c r="T37" s="1073"/>
      <c r="U37" s="1073"/>
      <c r="V37" s="1073">
        <v>1864</v>
      </c>
      <c r="W37" s="1073"/>
      <c r="X37" s="1073"/>
      <c r="Y37" s="1073"/>
      <c r="Z37" s="1073"/>
      <c r="AA37" s="1073">
        <v>152</v>
      </c>
      <c r="AB37" s="1073"/>
      <c r="AC37" s="1073"/>
      <c r="AD37" s="1073"/>
      <c r="AE37" s="1074"/>
      <c r="AF37" s="1048">
        <v>152</v>
      </c>
      <c r="AG37" s="1049"/>
      <c r="AH37" s="1049"/>
      <c r="AI37" s="1049"/>
      <c r="AJ37" s="1050"/>
      <c r="AK37" s="1009">
        <v>373</v>
      </c>
      <c r="AL37" s="1000"/>
      <c r="AM37" s="1000"/>
      <c r="AN37" s="1000"/>
      <c r="AO37" s="1000"/>
      <c r="AP37" s="1000">
        <v>5473</v>
      </c>
      <c r="AQ37" s="1000"/>
      <c r="AR37" s="1000"/>
      <c r="AS37" s="1000"/>
      <c r="AT37" s="1000"/>
      <c r="AU37" s="1000">
        <v>4132</v>
      </c>
      <c r="AV37" s="1000"/>
      <c r="AW37" s="1000"/>
      <c r="AX37" s="1000"/>
      <c r="AY37" s="1000"/>
      <c r="AZ37" s="1071" t="s">
        <v>574</v>
      </c>
      <c r="BA37" s="1071"/>
      <c r="BB37" s="1071"/>
      <c r="BC37" s="1071"/>
      <c r="BD37" s="1071"/>
      <c r="BE37" s="1061" t="s">
        <v>395</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396</v>
      </c>
      <c r="C38" s="1067"/>
      <c r="D38" s="1067"/>
      <c r="E38" s="1067"/>
      <c r="F38" s="1067"/>
      <c r="G38" s="1067"/>
      <c r="H38" s="1067"/>
      <c r="I38" s="1067"/>
      <c r="J38" s="1067"/>
      <c r="K38" s="1067"/>
      <c r="L38" s="1067"/>
      <c r="M38" s="1067"/>
      <c r="N38" s="1067"/>
      <c r="O38" s="1067"/>
      <c r="P38" s="1068"/>
      <c r="Q38" s="1072">
        <v>25</v>
      </c>
      <c r="R38" s="1073"/>
      <c r="S38" s="1073"/>
      <c r="T38" s="1073"/>
      <c r="U38" s="1073"/>
      <c r="V38" s="1073">
        <v>25</v>
      </c>
      <c r="W38" s="1073"/>
      <c r="X38" s="1073"/>
      <c r="Y38" s="1073"/>
      <c r="Z38" s="1073"/>
      <c r="AA38" s="1073">
        <v>0</v>
      </c>
      <c r="AB38" s="1073"/>
      <c r="AC38" s="1073"/>
      <c r="AD38" s="1073"/>
      <c r="AE38" s="1074"/>
      <c r="AF38" s="1048">
        <v>0</v>
      </c>
      <c r="AG38" s="1049"/>
      <c r="AH38" s="1049"/>
      <c r="AI38" s="1049"/>
      <c r="AJ38" s="1050"/>
      <c r="AK38" s="1009" t="s">
        <v>573</v>
      </c>
      <c r="AL38" s="1000"/>
      <c r="AM38" s="1000"/>
      <c r="AN38" s="1000"/>
      <c r="AO38" s="1000"/>
      <c r="AP38" s="1000">
        <v>296</v>
      </c>
      <c r="AQ38" s="1000"/>
      <c r="AR38" s="1000"/>
      <c r="AS38" s="1000"/>
      <c r="AT38" s="1000"/>
      <c r="AU38" s="1000" t="s">
        <v>574</v>
      </c>
      <c r="AV38" s="1000"/>
      <c r="AW38" s="1000"/>
      <c r="AX38" s="1000"/>
      <c r="AY38" s="1000"/>
      <c r="AZ38" s="1071" t="s">
        <v>574</v>
      </c>
      <c r="BA38" s="1071"/>
      <c r="BB38" s="1071"/>
      <c r="BC38" s="1071"/>
      <c r="BD38" s="1071"/>
      <c r="BE38" s="1061" t="s">
        <v>395</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397</v>
      </c>
      <c r="C39" s="1067"/>
      <c r="D39" s="1067"/>
      <c r="E39" s="1067"/>
      <c r="F39" s="1067"/>
      <c r="G39" s="1067"/>
      <c r="H39" s="1067"/>
      <c r="I39" s="1067"/>
      <c r="J39" s="1067"/>
      <c r="K39" s="1067"/>
      <c r="L39" s="1067"/>
      <c r="M39" s="1067"/>
      <c r="N39" s="1067"/>
      <c r="O39" s="1067"/>
      <c r="P39" s="1068"/>
      <c r="Q39" s="1072">
        <v>38</v>
      </c>
      <c r="R39" s="1073"/>
      <c r="S39" s="1073"/>
      <c r="T39" s="1073"/>
      <c r="U39" s="1073"/>
      <c r="V39" s="1073">
        <v>35</v>
      </c>
      <c r="W39" s="1073"/>
      <c r="X39" s="1073"/>
      <c r="Y39" s="1073"/>
      <c r="Z39" s="1073"/>
      <c r="AA39" s="1073">
        <v>3</v>
      </c>
      <c r="AB39" s="1073"/>
      <c r="AC39" s="1073"/>
      <c r="AD39" s="1073"/>
      <c r="AE39" s="1074"/>
      <c r="AF39" s="1048">
        <v>3</v>
      </c>
      <c r="AG39" s="1049"/>
      <c r="AH39" s="1049"/>
      <c r="AI39" s="1049"/>
      <c r="AJ39" s="1050"/>
      <c r="AK39" s="1009" t="s">
        <v>574</v>
      </c>
      <c r="AL39" s="1000"/>
      <c r="AM39" s="1000"/>
      <c r="AN39" s="1000"/>
      <c r="AO39" s="1000"/>
      <c r="AP39" s="1000">
        <v>49</v>
      </c>
      <c r="AQ39" s="1000"/>
      <c r="AR39" s="1000"/>
      <c r="AS39" s="1000"/>
      <c r="AT39" s="1000"/>
      <c r="AU39" s="1000" t="s">
        <v>574</v>
      </c>
      <c r="AV39" s="1000"/>
      <c r="AW39" s="1000"/>
      <c r="AX39" s="1000"/>
      <c r="AY39" s="1000"/>
      <c r="AZ39" s="1071" t="s">
        <v>576</v>
      </c>
      <c r="BA39" s="1071"/>
      <c r="BB39" s="1071"/>
      <c r="BC39" s="1071"/>
      <c r="BD39" s="1071"/>
      <c r="BE39" s="1061" t="s">
        <v>395</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t="s">
        <v>398</v>
      </c>
      <c r="C40" s="1067"/>
      <c r="D40" s="1067"/>
      <c r="E40" s="1067"/>
      <c r="F40" s="1067"/>
      <c r="G40" s="1067"/>
      <c r="H40" s="1067"/>
      <c r="I40" s="1067"/>
      <c r="J40" s="1067"/>
      <c r="K40" s="1067"/>
      <c r="L40" s="1067"/>
      <c r="M40" s="1067"/>
      <c r="N40" s="1067"/>
      <c r="O40" s="1067"/>
      <c r="P40" s="1068"/>
      <c r="Q40" s="1072">
        <v>37</v>
      </c>
      <c r="R40" s="1073"/>
      <c r="S40" s="1073"/>
      <c r="T40" s="1073"/>
      <c r="U40" s="1073"/>
      <c r="V40" s="1073">
        <v>37</v>
      </c>
      <c r="W40" s="1073"/>
      <c r="X40" s="1073"/>
      <c r="Y40" s="1073"/>
      <c r="Z40" s="1073"/>
      <c r="AA40" s="1073" t="s">
        <v>573</v>
      </c>
      <c r="AB40" s="1073"/>
      <c r="AC40" s="1073"/>
      <c r="AD40" s="1073"/>
      <c r="AE40" s="1074"/>
      <c r="AF40" s="1048" t="s">
        <v>113</v>
      </c>
      <c r="AG40" s="1049"/>
      <c r="AH40" s="1049"/>
      <c r="AI40" s="1049"/>
      <c r="AJ40" s="1050"/>
      <c r="AK40" s="1009">
        <v>36</v>
      </c>
      <c r="AL40" s="1000"/>
      <c r="AM40" s="1000"/>
      <c r="AN40" s="1000"/>
      <c r="AO40" s="1000"/>
      <c r="AP40" s="1000">
        <v>17</v>
      </c>
      <c r="AQ40" s="1000"/>
      <c r="AR40" s="1000"/>
      <c r="AS40" s="1000"/>
      <c r="AT40" s="1000"/>
      <c r="AU40" s="1000">
        <v>6</v>
      </c>
      <c r="AV40" s="1000"/>
      <c r="AW40" s="1000"/>
      <c r="AX40" s="1000"/>
      <c r="AY40" s="1000"/>
      <c r="AZ40" s="1071" t="s">
        <v>576</v>
      </c>
      <c r="BA40" s="1071"/>
      <c r="BB40" s="1071"/>
      <c r="BC40" s="1071"/>
      <c r="BD40" s="1071"/>
      <c r="BE40" s="1061" t="s">
        <v>395</v>
      </c>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t="s">
        <v>399</v>
      </c>
      <c r="C41" s="1067"/>
      <c r="D41" s="1067"/>
      <c r="E41" s="1067"/>
      <c r="F41" s="1067"/>
      <c r="G41" s="1067"/>
      <c r="H41" s="1067"/>
      <c r="I41" s="1067"/>
      <c r="J41" s="1067"/>
      <c r="K41" s="1067"/>
      <c r="L41" s="1067"/>
      <c r="M41" s="1067"/>
      <c r="N41" s="1067"/>
      <c r="O41" s="1067"/>
      <c r="P41" s="1068"/>
      <c r="Q41" s="1072">
        <v>68</v>
      </c>
      <c r="R41" s="1073"/>
      <c r="S41" s="1073"/>
      <c r="T41" s="1073"/>
      <c r="U41" s="1073"/>
      <c r="V41" s="1073">
        <v>63</v>
      </c>
      <c r="W41" s="1073"/>
      <c r="X41" s="1073"/>
      <c r="Y41" s="1073"/>
      <c r="Z41" s="1073"/>
      <c r="AA41" s="1073">
        <v>4</v>
      </c>
      <c r="AB41" s="1073"/>
      <c r="AC41" s="1073"/>
      <c r="AD41" s="1073"/>
      <c r="AE41" s="1074"/>
      <c r="AF41" s="1048">
        <v>4</v>
      </c>
      <c r="AG41" s="1049"/>
      <c r="AH41" s="1049"/>
      <c r="AI41" s="1049"/>
      <c r="AJ41" s="1050"/>
      <c r="AK41" s="1009" t="s">
        <v>574</v>
      </c>
      <c r="AL41" s="1000"/>
      <c r="AM41" s="1000"/>
      <c r="AN41" s="1000"/>
      <c r="AO41" s="1000"/>
      <c r="AP41" s="1000">
        <v>23</v>
      </c>
      <c r="AQ41" s="1000"/>
      <c r="AR41" s="1000"/>
      <c r="AS41" s="1000"/>
      <c r="AT41" s="1000"/>
      <c r="AU41" s="1000" t="s">
        <v>574</v>
      </c>
      <c r="AV41" s="1000"/>
      <c r="AW41" s="1000"/>
      <c r="AX41" s="1000"/>
      <c r="AY41" s="1000"/>
      <c r="AZ41" s="1071" t="s">
        <v>576</v>
      </c>
      <c r="BA41" s="1071"/>
      <c r="BB41" s="1071"/>
      <c r="BC41" s="1071"/>
      <c r="BD41" s="1071"/>
      <c r="BE41" s="1061" t="s">
        <v>395</v>
      </c>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400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372</v>
      </c>
      <c r="B63" s="973" t="s">
        <v>401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8301</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402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403</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404</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548</v>
      </c>
      <c r="C68" s="1015"/>
      <c r="D68" s="1015"/>
      <c r="E68" s="1015"/>
      <c r="F68" s="1015"/>
      <c r="G68" s="1015"/>
      <c r="H68" s="1015"/>
      <c r="I68" s="1015"/>
      <c r="J68" s="1015"/>
      <c r="K68" s="1015"/>
      <c r="L68" s="1015"/>
      <c r="M68" s="1015"/>
      <c r="N68" s="1015"/>
      <c r="O68" s="1015"/>
      <c r="P68" s="1016"/>
      <c r="Q68" s="1017">
        <v>4693</v>
      </c>
      <c r="R68" s="1011"/>
      <c r="S68" s="1011"/>
      <c r="T68" s="1011"/>
      <c r="U68" s="1011"/>
      <c r="V68" s="1011">
        <v>4661</v>
      </c>
      <c r="W68" s="1011"/>
      <c r="X68" s="1011"/>
      <c r="Y68" s="1011"/>
      <c r="Z68" s="1011"/>
      <c r="AA68" s="1011">
        <v>32</v>
      </c>
      <c r="AB68" s="1011"/>
      <c r="AC68" s="1011"/>
      <c r="AD68" s="1011"/>
      <c r="AE68" s="1011"/>
      <c r="AF68" s="1011">
        <v>32</v>
      </c>
      <c r="AG68" s="1011"/>
      <c r="AH68" s="1011"/>
      <c r="AI68" s="1011"/>
      <c r="AJ68" s="1011"/>
      <c r="AK68" s="1011">
        <v>268</v>
      </c>
      <c r="AL68" s="1011"/>
      <c r="AM68" s="1011"/>
      <c r="AN68" s="1011"/>
      <c r="AO68" s="1011"/>
      <c r="AP68" s="1011">
        <v>2361</v>
      </c>
      <c r="AQ68" s="1011"/>
      <c r="AR68" s="1011"/>
      <c r="AS68" s="1011"/>
      <c r="AT68" s="1011"/>
      <c r="AU68" s="1011">
        <v>1948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8</v>
      </c>
      <c r="R69" s="1000"/>
      <c r="S69" s="1000"/>
      <c r="T69" s="1000"/>
      <c r="U69" s="1000"/>
      <c r="V69" s="1000">
        <v>8</v>
      </c>
      <c r="W69" s="1000"/>
      <c r="X69" s="1000"/>
      <c r="Y69" s="1000"/>
      <c r="Z69" s="1000"/>
      <c r="AA69" s="1000">
        <v>0</v>
      </c>
      <c r="AB69" s="1000"/>
      <c r="AC69" s="1000"/>
      <c r="AD69" s="1000"/>
      <c r="AE69" s="1000"/>
      <c r="AF69" s="1000">
        <v>0</v>
      </c>
      <c r="AG69" s="1000"/>
      <c r="AH69" s="1000"/>
      <c r="AI69" s="1000"/>
      <c r="AJ69" s="1000"/>
      <c r="AK69" s="1000">
        <v>3</v>
      </c>
      <c r="AL69" s="1000"/>
      <c r="AM69" s="1000"/>
      <c r="AN69" s="1000"/>
      <c r="AO69" s="1000"/>
      <c r="AP69" s="1000" t="s">
        <v>574</v>
      </c>
      <c r="AQ69" s="1000"/>
      <c r="AR69" s="1000"/>
      <c r="AS69" s="1000"/>
      <c r="AT69" s="1000"/>
      <c r="AU69" s="1000" t="s">
        <v>574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19</v>
      </c>
      <c r="R70" s="1000"/>
      <c r="S70" s="1000"/>
      <c r="T70" s="1000"/>
      <c r="U70" s="1000"/>
      <c r="V70" s="1000">
        <v>19</v>
      </c>
      <c r="W70" s="1000"/>
      <c r="X70" s="1000"/>
      <c r="Y70" s="1000"/>
      <c r="Z70" s="1000"/>
      <c r="AA70" s="1000">
        <v>0</v>
      </c>
      <c r="AB70" s="1000"/>
      <c r="AC70" s="1000"/>
      <c r="AD70" s="1000"/>
      <c r="AE70" s="1000"/>
      <c r="AF70" s="1000">
        <v>0</v>
      </c>
      <c r="AG70" s="1000"/>
      <c r="AH70" s="1000"/>
      <c r="AI70" s="1000"/>
      <c r="AJ70" s="1000"/>
      <c r="AK70" s="1000">
        <v>16</v>
      </c>
      <c r="AL70" s="1000"/>
      <c r="AM70" s="1000"/>
      <c r="AN70" s="1000"/>
      <c r="AO70" s="1000"/>
      <c r="AP70" s="1000" t="s">
        <v>573</v>
      </c>
      <c r="AQ70" s="1000"/>
      <c r="AR70" s="1000"/>
      <c r="AS70" s="1000"/>
      <c r="AT70" s="1000"/>
      <c r="AU70" s="1000" t="s">
        <v>576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674</v>
      </c>
      <c r="R71" s="1000"/>
      <c r="S71" s="1000"/>
      <c r="T71" s="1000"/>
      <c r="U71" s="1000"/>
      <c r="V71" s="1000">
        <v>671</v>
      </c>
      <c r="W71" s="1000"/>
      <c r="X71" s="1000"/>
      <c r="Y71" s="1000"/>
      <c r="Z71" s="1000"/>
      <c r="AA71" s="1000">
        <v>3</v>
      </c>
      <c r="AB71" s="1000"/>
      <c r="AC71" s="1000"/>
      <c r="AD71" s="1000"/>
      <c r="AE71" s="1000"/>
      <c r="AF71" s="1000">
        <v>3</v>
      </c>
      <c r="AG71" s="1000"/>
      <c r="AH71" s="1000"/>
      <c r="AI71" s="1000"/>
      <c r="AJ71" s="1000"/>
      <c r="AK71" s="1000">
        <v>64</v>
      </c>
      <c r="AL71" s="1000"/>
      <c r="AM71" s="1000"/>
      <c r="AN71" s="1000"/>
      <c r="AO71" s="1000"/>
      <c r="AP71" s="1000" t="s">
        <v>576</v>
      </c>
      <c r="AQ71" s="1000"/>
      <c r="AR71" s="1000"/>
      <c r="AS71" s="1000"/>
      <c r="AT71" s="1000"/>
      <c r="AU71" s="1000" t="s">
        <v>576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81286</v>
      </c>
      <c r="R72" s="1000"/>
      <c r="S72" s="1000"/>
      <c r="T72" s="1000"/>
      <c r="U72" s="1000"/>
      <c r="V72" s="1000">
        <v>78524</v>
      </c>
      <c r="W72" s="1000"/>
      <c r="X72" s="1000"/>
      <c r="Y72" s="1000"/>
      <c r="Z72" s="1000"/>
      <c r="AA72" s="1000">
        <v>2761</v>
      </c>
      <c r="AB72" s="1000"/>
      <c r="AC72" s="1000"/>
      <c r="AD72" s="1000"/>
      <c r="AE72" s="1000"/>
      <c r="AF72" s="1000">
        <v>2761</v>
      </c>
      <c r="AG72" s="1000"/>
      <c r="AH72" s="1000"/>
      <c r="AI72" s="1000"/>
      <c r="AJ72" s="1000"/>
      <c r="AK72" s="1000">
        <v>909</v>
      </c>
      <c r="AL72" s="1000"/>
      <c r="AM72" s="1000"/>
      <c r="AN72" s="1000"/>
      <c r="AO72" s="1000"/>
      <c r="AP72" s="1000" t="s">
        <v>576</v>
      </c>
      <c r="AQ72" s="1000"/>
      <c r="AR72" s="1000"/>
      <c r="AS72" s="1000"/>
      <c r="AT72" s="1000"/>
      <c r="AU72" s="1000" t="s">
        <v>576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372</v>
      </c>
      <c r="B88" s="973" t="s">
        <v>405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2796</v>
      </c>
      <c r="AG88" s="988"/>
      <c r="AH88" s="988"/>
      <c r="AI88" s="988"/>
      <c r="AJ88" s="988"/>
      <c r="AK88" s="992"/>
      <c r="AL88" s="992"/>
      <c r="AM88" s="992"/>
      <c r="AN88" s="992"/>
      <c r="AO88" s="992"/>
      <c r="AP88" s="988">
        <v>2361</v>
      </c>
      <c r="AQ88" s="988"/>
      <c r="AR88" s="988"/>
      <c r="AS88" s="988"/>
      <c r="AT88" s="988"/>
      <c r="AU88" s="988">
        <v>1948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307</v>
      </c>
      <c r="CS102" s="980"/>
      <c r="CT102" s="980"/>
      <c r="CU102" s="980"/>
      <c r="CV102" s="981"/>
      <c r="CW102" s="979">
        <v>660</v>
      </c>
      <c r="CX102" s="980"/>
      <c r="CY102" s="980"/>
      <c r="CZ102" s="980"/>
      <c r="DA102" s="981"/>
      <c r="DB102" s="979">
        <v>1632</v>
      </c>
      <c r="DC102" s="980"/>
      <c r="DD102" s="980"/>
      <c r="DE102" s="980"/>
      <c r="DF102" s="981"/>
      <c r="DG102" s="979">
        <v>0</v>
      </c>
      <c r="DH102" s="980"/>
      <c r="DI102" s="980"/>
      <c r="DJ102" s="980"/>
      <c r="DK102" s="981"/>
      <c r="DL102" s="979">
        <v>1587</v>
      </c>
      <c r="DM102" s="980"/>
      <c r="DN102" s="980"/>
      <c r="DO102" s="980"/>
      <c r="DP102" s="981"/>
      <c r="DQ102" s="979">
        <v>1958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411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413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414</v>
      </c>
      <c r="AB109" s="923"/>
      <c r="AC109" s="923"/>
      <c r="AD109" s="923"/>
      <c r="AE109" s="924"/>
      <c r="AF109" s="925" t="s">
        <v>287</v>
      </c>
      <c r="AG109" s="923"/>
      <c r="AH109" s="923"/>
      <c r="AI109" s="923"/>
      <c r="AJ109" s="924"/>
      <c r="AK109" s="925" t="s">
        <v>286</v>
      </c>
      <c r="AL109" s="923"/>
      <c r="AM109" s="923"/>
      <c r="AN109" s="923"/>
      <c r="AO109" s="924"/>
      <c r="AP109" s="925" t="s">
        <v>415</v>
      </c>
      <c r="AQ109" s="923"/>
      <c r="AR109" s="923"/>
      <c r="AS109" s="923"/>
      <c r="AT109" s="954"/>
      <c r="AU109" s="922" t="s">
        <v>413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414</v>
      </c>
      <c r="BR109" s="923"/>
      <c r="BS109" s="923"/>
      <c r="BT109" s="923"/>
      <c r="BU109" s="924"/>
      <c r="BV109" s="925" t="s">
        <v>287</v>
      </c>
      <c r="BW109" s="923"/>
      <c r="BX109" s="923"/>
      <c r="BY109" s="923"/>
      <c r="BZ109" s="924"/>
      <c r="CA109" s="925" t="s">
        <v>286</v>
      </c>
      <c r="CB109" s="923"/>
      <c r="CC109" s="923"/>
      <c r="CD109" s="923"/>
      <c r="CE109" s="924"/>
      <c r="CF109" s="961" t="s">
        <v>415</v>
      </c>
      <c r="CG109" s="961"/>
      <c r="CH109" s="961"/>
      <c r="CI109" s="961"/>
      <c r="CJ109" s="961"/>
      <c r="CK109" s="925" t="s">
        <v>416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414</v>
      </c>
      <c r="DH109" s="923"/>
      <c r="DI109" s="923"/>
      <c r="DJ109" s="923"/>
      <c r="DK109" s="924"/>
      <c r="DL109" s="925" t="s">
        <v>287</v>
      </c>
      <c r="DM109" s="923"/>
      <c r="DN109" s="923"/>
      <c r="DO109" s="923"/>
      <c r="DP109" s="924"/>
      <c r="DQ109" s="925" t="s">
        <v>286</v>
      </c>
      <c r="DR109" s="923"/>
      <c r="DS109" s="923"/>
      <c r="DT109" s="923"/>
      <c r="DU109" s="924"/>
      <c r="DV109" s="925" t="s">
        <v>415</v>
      </c>
      <c r="DW109" s="923"/>
      <c r="DX109" s="923"/>
      <c r="DY109" s="923"/>
      <c r="DZ109" s="954"/>
    </row>
    <row r="110" spans="1:131" s="199" customFormat="1" ht="26.25" customHeight="1" x14ac:dyDescent="0.15">
      <c r="A110" s="825" t="s">
        <v>417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11259719</v>
      </c>
      <c r="AB110" s="916"/>
      <c r="AC110" s="916"/>
      <c r="AD110" s="916"/>
      <c r="AE110" s="917"/>
      <c r="AF110" s="918">
        <v>10589680</v>
      </c>
      <c r="AG110" s="916"/>
      <c r="AH110" s="916"/>
      <c r="AI110" s="916"/>
      <c r="AJ110" s="917"/>
      <c r="AK110" s="918">
        <v>10028169</v>
      </c>
      <c r="AL110" s="916"/>
      <c r="AM110" s="916"/>
      <c r="AN110" s="916"/>
      <c r="AO110" s="917"/>
      <c r="AP110" s="919">
        <v>24.3</v>
      </c>
      <c r="AQ110" s="920"/>
      <c r="AR110" s="920"/>
      <c r="AS110" s="920"/>
      <c r="AT110" s="921"/>
      <c r="AU110" s="955" t="s">
        <v>61</v>
      </c>
      <c r="AV110" s="956"/>
      <c r="AW110" s="956"/>
      <c r="AX110" s="956"/>
      <c r="AY110" s="956"/>
      <c r="AZ110" s="881" t="s">
        <v>418</v>
      </c>
      <c r="BA110" s="826"/>
      <c r="BB110" s="826"/>
      <c r="BC110" s="826"/>
      <c r="BD110" s="826"/>
      <c r="BE110" s="826"/>
      <c r="BF110" s="826"/>
      <c r="BG110" s="826"/>
      <c r="BH110" s="826"/>
      <c r="BI110" s="826"/>
      <c r="BJ110" s="826"/>
      <c r="BK110" s="826"/>
      <c r="BL110" s="826"/>
      <c r="BM110" s="826"/>
      <c r="BN110" s="826"/>
      <c r="BO110" s="826"/>
      <c r="BP110" s="827"/>
      <c r="BQ110" s="882">
        <v>97409234</v>
      </c>
      <c r="BR110" s="863"/>
      <c r="BS110" s="863"/>
      <c r="BT110" s="863"/>
      <c r="BU110" s="863"/>
      <c r="BV110" s="863">
        <v>96376864</v>
      </c>
      <c r="BW110" s="863"/>
      <c r="BX110" s="863"/>
      <c r="BY110" s="863"/>
      <c r="BZ110" s="863"/>
      <c r="CA110" s="863">
        <v>96778778</v>
      </c>
      <c r="CB110" s="863"/>
      <c r="CC110" s="863"/>
      <c r="CD110" s="863"/>
      <c r="CE110" s="863"/>
      <c r="CF110" s="887">
        <v>234.8</v>
      </c>
      <c r="CG110" s="888"/>
      <c r="CH110" s="888"/>
      <c r="CI110" s="888"/>
      <c r="CJ110" s="888"/>
      <c r="CK110" s="951" t="s">
        <v>419</v>
      </c>
      <c r="CL110" s="837"/>
      <c r="CM110" s="912" t="s">
        <v>420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421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422</v>
      </c>
      <c r="BA111" s="768"/>
      <c r="BB111" s="768"/>
      <c r="BC111" s="768"/>
      <c r="BD111" s="768"/>
      <c r="BE111" s="768"/>
      <c r="BF111" s="768"/>
      <c r="BG111" s="768"/>
      <c r="BH111" s="768"/>
      <c r="BI111" s="768"/>
      <c r="BJ111" s="768"/>
      <c r="BK111" s="768"/>
      <c r="BL111" s="768"/>
      <c r="BM111" s="768"/>
      <c r="BN111" s="768"/>
      <c r="BO111" s="768"/>
      <c r="BP111" s="769"/>
      <c r="BQ111" s="834">
        <v>696560</v>
      </c>
      <c r="BR111" s="835"/>
      <c r="BS111" s="835"/>
      <c r="BT111" s="835"/>
      <c r="BU111" s="835"/>
      <c r="BV111" s="835">
        <v>669667</v>
      </c>
      <c r="BW111" s="835"/>
      <c r="BX111" s="835"/>
      <c r="BY111" s="835"/>
      <c r="BZ111" s="835"/>
      <c r="CA111" s="835">
        <v>773581</v>
      </c>
      <c r="CB111" s="835"/>
      <c r="CC111" s="835"/>
      <c r="CD111" s="835"/>
      <c r="CE111" s="835"/>
      <c r="CF111" s="896">
        <v>1.9</v>
      </c>
      <c r="CG111" s="897"/>
      <c r="CH111" s="897"/>
      <c r="CI111" s="897"/>
      <c r="CJ111" s="897"/>
      <c r="CK111" s="952"/>
      <c r="CL111" s="839"/>
      <c r="CM111" s="842" t="s">
        <v>423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424</v>
      </c>
      <c r="B112" s="938"/>
      <c r="C112" s="768" t="s">
        <v>425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426</v>
      </c>
      <c r="BA112" s="768"/>
      <c r="BB112" s="768"/>
      <c r="BC112" s="768"/>
      <c r="BD112" s="768"/>
      <c r="BE112" s="768"/>
      <c r="BF112" s="768"/>
      <c r="BG112" s="768"/>
      <c r="BH112" s="768"/>
      <c r="BI112" s="768"/>
      <c r="BJ112" s="768"/>
      <c r="BK112" s="768"/>
      <c r="BL112" s="768"/>
      <c r="BM112" s="768"/>
      <c r="BN112" s="768"/>
      <c r="BO112" s="768"/>
      <c r="BP112" s="769"/>
      <c r="BQ112" s="834">
        <v>57593786</v>
      </c>
      <c r="BR112" s="835"/>
      <c r="BS112" s="835"/>
      <c r="BT112" s="835"/>
      <c r="BU112" s="835"/>
      <c r="BV112" s="835">
        <v>57615847</v>
      </c>
      <c r="BW112" s="835"/>
      <c r="BX112" s="835"/>
      <c r="BY112" s="835"/>
      <c r="BZ112" s="835"/>
      <c r="CA112" s="835">
        <v>54205135</v>
      </c>
      <c r="CB112" s="835"/>
      <c r="CC112" s="835"/>
      <c r="CD112" s="835"/>
      <c r="CE112" s="835"/>
      <c r="CF112" s="896">
        <v>131.5</v>
      </c>
      <c r="CG112" s="897"/>
      <c r="CH112" s="897"/>
      <c r="CI112" s="897"/>
      <c r="CJ112" s="897"/>
      <c r="CK112" s="952"/>
      <c r="CL112" s="839"/>
      <c r="CM112" s="842" t="s">
        <v>427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4438949</v>
      </c>
      <c r="AB113" s="944"/>
      <c r="AC113" s="944"/>
      <c r="AD113" s="944"/>
      <c r="AE113" s="945"/>
      <c r="AF113" s="946">
        <v>5024447</v>
      </c>
      <c r="AG113" s="944"/>
      <c r="AH113" s="944"/>
      <c r="AI113" s="944"/>
      <c r="AJ113" s="945"/>
      <c r="AK113" s="946">
        <v>4494413</v>
      </c>
      <c r="AL113" s="944"/>
      <c r="AM113" s="944"/>
      <c r="AN113" s="944"/>
      <c r="AO113" s="945"/>
      <c r="AP113" s="947">
        <v>10.9</v>
      </c>
      <c r="AQ113" s="948"/>
      <c r="AR113" s="948"/>
      <c r="AS113" s="948"/>
      <c r="AT113" s="949"/>
      <c r="AU113" s="957"/>
      <c r="AV113" s="958"/>
      <c r="AW113" s="958"/>
      <c r="AX113" s="958"/>
      <c r="AY113" s="958"/>
      <c r="AZ113" s="833" t="s">
        <v>429</v>
      </c>
      <c r="BA113" s="768"/>
      <c r="BB113" s="768"/>
      <c r="BC113" s="768"/>
      <c r="BD113" s="768"/>
      <c r="BE113" s="768"/>
      <c r="BF113" s="768"/>
      <c r="BG113" s="768"/>
      <c r="BH113" s="768"/>
      <c r="BI113" s="768"/>
      <c r="BJ113" s="768"/>
      <c r="BK113" s="768"/>
      <c r="BL113" s="768"/>
      <c r="BM113" s="768"/>
      <c r="BN113" s="768"/>
      <c r="BO113" s="768"/>
      <c r="BP113" s="769"/>
      <c r="BQ113" s="834">
        <v>1932970</v>
      </c>
      <c r="BR113" s="835"/>
      <c r="BS113" s="835"/>
      <c r="BT113" s="835"/>
      <c r="BU113" s="835"/>
      <c r="BV113" s="835">
        <v>2024058</v>
      </c>
      <c r="BW113" s="835"/>
      <c r="BX113" s="835"/>
      <c r="BY113" s="835"/>
      <c r="BZ113" s="835"/>
      <c r="CA113" s="835">
        <v>1948092</v>
      </c>
      <c r="CB113" s="835"/>
      <c r="CC113" s="835"/>
      <c r="CD113" s="835"/>
      <c r="CE113" s="835"/>
      <c r="CF113" s="896">
        <v>4.7</v>
      </c>
      <c r="CG113" s="897"/>
      <c r="CH113" s="897"/>
      <c r="CI113" s="897"/>
      <c r="CJ113" s="897"/>
      <c r="CK113" s="952"/>
      <c r="CL113" s="839"/>
      <c r="CM113" s="842" t="s">
        <v>430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83827</v>
      </c>
      <c r="DH113" s="798"/>
      <c r="DI113" s="798"/>
      <c r="DJ113" s="798"/>
      <c r="DK113" s="799"/>
      <c r="DL113" s="800">
        <v>67204</v>
      </c>
      <c r="DM113" s="798"/>
      <c r="DN113" s="798"/>
      <c r="DO113" s="798"/>
      <c r="DP113" s="799"/>
      <c r="DQ113" s="800">
        <v>51622</v>
      </c>
      <c r="DR113" s="798"/>
      <c r="DS113" s="798"/>
      <c r="DT113" s="798"/>
      <c r="DU113" s="799"/>
      <c r="DV113" s="845">
        <v>0.1</v>
      </c>
      <c r="DW113" s="846"/>
      <c r="DX113" s="846"/>
      <c r="DY113" s="846"/>
      <c r="DZ113" s="847"/>
    </row>
    <row r="114" spans="1:130" s="199" customFormat="1" ht="26.25" customHeight="1" x14ac:dyDescent="0.15">
      <c r="A114" s="939"/>
      <c r="B114" s="940"/>
      <c r="C114" s="768" t="s">
        <v>431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258372</v>
      </c>
      <c r="AB114" s="798"/>
      <c r="AC114" s="798"/>
      <c r="AD114" s="798"/>
      <c r="AE114" s="799"/>
      <c r="AF114" s="800">
        <v>310126</v>
      </c>
      <c r="AG114" s="798"/>
      <c r="AH114" s="798"/>
      <c r="AI114" s="798"/>
      <c r="AJ114" s="799"/>
      <c r="AK114" s="800">
        <v>327886</v>
      </c>
      <c r="AL114" s="798"/>
      <c r="AM114" s="798"/>
      <c r="AN114" s="798"/>
      <c r="AO114" s="799"/>
      <c r="AP114" s="845">
        <v>0.8</v>
      </c>
      <c r="AQ114" s="846"/>
      <c r="AR114" s="846"/>
      <c r="AS114" s="846"/>
      <c r="AT114" s="847"/>
      <c r="AU114" s="957"/>
      <c r="AV114" s="958"/>
      <c r="AW114" s="958"/>
      <c r="AX114" s="958"/>
      <c r="AY114" s="958"/>
      <c r="AZ114" s="833" t="s">
        <v>432</v>
      </c>
      <c r="BA114" s="768"/>
      <c r="BB114" s="768"/>
      <c r="BC114" s="768"/>
      <c r="BD114" s="768"/>
      <c r="BE114" s="768"/>
      <c r="BF114" s="768"/>
      <c r="BG114" s="768"/>
      <c r="BH114" s="768"/>
      <c r="BI114" s="768"/>
      <c r="BJ114" s="768"/>
      <c r="BK114" s="768"/>
      <c r="BL114" s="768"/>
      <c r="BM114" s="768"/>
      <c r="BN114" s="768"/>
      <c r="BO114" s="768"/>
      <c r="BP114" s="769"/>
      <c r="BQ114" s="834">
        <v>10807842</v>
      </c>
      <c r="BR114" s="835"/>
      <c r="BS114" s="835"/>
      <c r="BT114" s="835"/>
      <c r="BU114" s="835"/>
      <c r="BV114" s="835">
        <v>10112084</v>
      </c>
      <c r="BW114" s="835"/>
      <c r="BX114" s="835"/>
      <c r="BY114" s="835"/>
      <c r="BZ114" s="835"/>
      <c r="CA114" s="835">
        <v>9995269</v>
      </c>
      <c r="CB114" s="835"/>
      <c r="CC114" s="835"/>
      <c r="CD114" s="835"/>
      <c r="CE114" s="835"/>
      <c r="CF114" s="896">
        <v>24.3</v>
      </c>
      <c r="CG114" s="897"/>
      <c r="CH114" s="897"/>
      <c r="CI114" s="897"/>
      <c r="CJ114" s="897"/>
      <c r="CK114" s="952"/>
      <c r="CL114" s="839"/>
      <c r="CM114" s="842" t="s">
        <v>433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434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182883</v>
      </c>
      <c r="AB115" s="944"/>
      <c r="AC115" s="944"/>
      <c r="AD115" s="944"/>
      <c r="AE115" s="945"/>
      <c r="AF115" s="946">
        <v>110442</v>
      </c>
      <c r="AG115" s="944"/>
      <c r="AH115" s="944"/>
      <c r="AI115" s="944"/>
      <c r="AJ115" s="945"/>
      <c r="AK115" s="946">
        <v>72733</v>
      </c>
      <c r="AL115" s="944"/>
      <c r="AM115" s="944"/>
      <c r="AN115" s="944"/>
      <c r="AO115" s="945"/>
      <c r="AP115" s="947">
        <v>0.2</v>
      </c>
      <c r="AQ115" s="948"/>
      <c r="AR115" s="948"/>
      <c r="AS115" s="948"/>
      <c r="AT115" s="949"/>
      <c r="AU115" s="957"/>
      <c r="AV115" s="958"/>
      <c r="AW115" s="958"/>
      <c r="AX115" s="958"/>
      <c r="AY115" s="958"/>
      <c r="AZ115" s="833" t="s">
        <v>435</v>
      </c>
      <c r="BA115" s="768"/>
      <c r="BB115" s="768"/>
      <c r="BC115" s="768"/>
      <c r="BD115" s="768"/>
      <c r="BE115" s="768"/>
      <c r="BF115" s="768"/>
      <c r="BG115" s="768"/>
      <c r="BH115" s="768"/>
      <c r="BI115" s="768"/>
      <c r="BJ115" s="768"/>
      <c r="BK115" s="768"/>
      <c r="BL115" s="768"/>
      <c r="BM115" s="768"/>
      <c r="BN115" s="768"/>
      <c r="BO115" s="768"/>
      <c r="BP115" s="769"/>
      <c r="BQ115" s="834">
        <v>1700411</v>
      </c>
      <c r="BR115" s="835"/>
      <c r="BS115" s="835"/>
      <c r="BT115" s="835"/>
      <c r="BU115" s="835"/>
      <c r="BV115" s="835">
        <v>1730071</v>
      </c>
      <c r="BW115" s="835"/>
      <c r="BX115" s="835"/>
      <c r="BY115" s="835"/>
      <c r="BZ115" s="835"/>
      <c r="CA115" s="835">
        <v>2220438</v>
      </c>
      <c r="CB115" s="835"/>
      <c r="CC115" s="835"/>
      <c r="CD115" s="835"/>
      <c r="CE115" s="835"/>
      <c r="CF115" s="896">
        <v>5.4</v>
      </c>
      <c r="CG115" s="897"/>
      <c r="CH115" s="897"/>
      <c r="CI115" s="897"/>
      <c r="CJ115" s="897"/>
      <c r="CK115" s="952"/>
      <c r="CL115" s="839"/>
      <c r="CM115" s="833" t="s">
        <v>436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182195</v>
      </c>
      <c r="DH115" s="798"/>
      <c r="DI115" s="798"/>
      <c r="DJ115" s="798"/>
      <c r="DK115" s="799"/>
      <c r="DL115" s="800">
        <v>253908</v>
      </c>
      <c r="DM115" s="798"/>
      <c r="DN115" s="798"/>
      <c r="DO115" s="798"/>
      <c r="DP115" s="799"/>
      <c r="DQ115" s="800">
        <v>424417</v>
      </c>
      <c r="DR115" s="798"/>
      <c r="DS115" s="798"/>
      <c r="DT115" s="798"/>
      <c r="DU115" s="799"/>
      <c r="DV115" s="845">
        <v>1</v>
      </c>
      <c r="DW115" s="846"/>
      <c r="DX115" s="846"/>
      <c r="DY115" s="846"/>
      <c r="DZ115" s="847"/>
    </row>
    <row r="116" spans="1:130" s="199" customFormat="1" ht="26.25" customHeight="1" x14ac:dyDescent="0.15">
      <c r="A116" s="941"/>
      <c r="B116" s="942"/>
      <c r="C116" s="901" t="s">
        <v>437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273</v>
      </c>
      <c r="AB116" s="798"/>
      <c r="AC116" s="798"/>
      <c r="AD116" s="798"/>
      <c r="AE116" s="799"/>
      <c r="AF116" s="800">
        <v>85</v>
      </c>
      <c r="AG116" s="798"/>
      <c r="AH116" s="798"/>
      <c r="AI116" s="798"/>
      <c r="AJ116" s="799"/>
      <c r="AK116" s="800">
        <v>296</v>
      </c>
      <c r="AL116" s="798"/>
      <c r="AM116" s="798"/>
      <c r="AN116" s="798"/>
      <c r="AO116" s="799"/>
      <c r="AP116" s="845">
        <v>0</v>
      </c>
      <c r="AQ116" s="846"/>
      <c r="AR116" s="846"/>
      <c r="AS116" s="846"/>
      <c r="AT116" s="847"/>
      <c r="AU116" s="957"/>
      <c r="AV116" s="958"/>
      <c r="AW116" s="958"/>
      <c r="AX116" s="958"/>
      <c r="AY116" s="958"/>
      <c r="AZ116" s="884" t="s">
        <v>438</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152802</v>
      </c>
      <c r="DH116" s="798"/>
      <c r="DI116" s="798"/>
      <c r="DJ116" s="798"/>
      <c r="DK116" s="799"/>
      <c r="DL116" s="800">
        <v>109160</v>
      </c>
      <c r="DM116" s="798"/>
      <c r="DN116" s="798"/>
      <c r="DO116" s="798"/>
      <c r="DP116" s="799"/>
      <c r="DQ116" s="800">
        <v>84730</v>
      </c>
      <c r="DR116" s="798"/>
      <c r="DS116" s="798"/>
      <c r="DT116" s="798"/>
      <c r="DU116" s="799"/>
      <c r="DV116" s="845">
        <v>0.2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440</v>
      </c>
      <c r="Z117" s="924"/>
      <c r="AA117" s="929">
        <v>16140196</v>
      </c>
      <c r="AB117" s="930"/>
      <c r="AC117" s="930"/>
      <c r="AD117" s="930"/>
      <c r="AE117" s="931"/>
      <c r="AF117" s="932">
        <v>16034780</v>
      </c>
      <c r="AG117" s="930"/>
      <c r="AH117" s="930"/>
      <c r="AI117" s="930"/>
      <c r="AJ117" s="931"/>
      <c r="AK117" s="932">
        <v>14923497</v>
      </c>
      <c r="AL117" s="930"/>
      <c r="AM117" s="930"/>
      <c r="AN117" s="930"/>
      <c r="AO117" s="931"/>
      <c r="AP117" s="933"/>
      <c r="AQ117" s="934"/>
      <c r="AR117" s="934"/>
      <c r="AS117" s="934"/>
      <c r="AT117" s="935"/>
      <c r="AU117" s="957"/>
      <c r="AV117" s="958"/>
      <c r="AW117" s="958"/>
      <c r="AX117" s="958"/>
      <c r="AY117" s="958"/>
      <c r="AZ117" s="884" t="s">
        <v>441</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416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414</v>
      </c>
      <c r="AB118" s="923"/>
      <c r="AC118" s="923"/>
      <c r="AD118" s="923"/>
      <c r="AE118" s="924"/>
      <c r="AF118" s="925" t="s">
        <v>287</v>
      </c>
      <c r="AG118" s="923"/>
      <c r="AH118" s="923"/>
      <c r="AI118" s="923"/>
      <c r="AJ118" s="924"/>
      <c r="AK118" s="925" t="s">
        <v>286</v>
      </c>
      <c r="AL118" s="923"/>
      <c r="AM118" s="923"/>
      <c r="AN118" s="923"/>
      <c r="AO118" s="924"/>
      <c r="AP118" s="926" t="s">
        <v>415</v>
      </c>
      <c r="AQ118" s="927"/>
      <c r="AR118" s="927"/>
      <c r="AS118" s="927"/>
      <c r="AT118" s="928"/>
      <c r="AU118" s="957"/>
      <c r="AV118" s="958"/>
      <c r="AW118" s="958"/>
      <c r="AX118" s="958"/>
      <c r="AY118" s="958"/>
      <c r="AZ118" s="900" t="s">
        <v>443</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419</v>
      </c>
      <c r="B119" s="837"/>
      <c r="C119" s="912" t="s">
        <v>420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445</v>
      </c>
      <c r="BP119" s="899"/>
      <c r="BQ119" s="903">
        <v>170140803</v>
      </c>
      <c r="BR119" s="866"/>
      <c r="BS119" s="866"/>
      <c r="BT119" s="866"/>
      <c r="BU119" s="866"/>
      <c r="BV119" s="866">
        <v>168528591</v>
      </c>
      <c r="BW119" s="866"/>
      <c r="BX119" s="866"/>
      <c r="BY119" s="866"/>
      <c r="BZ119" s="866"/>
      <c r="CA119" s="866">
        <v>165921293</v>
      </c>
      <c r="CB119" s="866"/>
      <c r="CC119" s="866"/>
      <c r="CD119" s="866"/>
      <c r="CE119" s="866"/>
      <c r="CF119" s="764"/>
      <c r="CG119" s="765"/>
      <c r="CH119" s="765"/>
      <c r="CI119" s="765"/>
      <c r="CJ119" s="855"/>
      <c r="CK119" s="953"/>
      <c r="CL119" s="841"/>
      <c r="CM119" s="859" t="s">
        <v>446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277736</v>
      </c>
      <c r="DH119" s="781"/>
      <c r="DI119" s="781"/>
      <c r="DJ119" s="781"/>
      <c r="DK119" s="782"/>
      <c r="DL119" s="783">
        <v>239395</v>
      </c>
      <c r="DM119" s="781"/>
      <c r="DN119" s="781"/>
      <c r="DO119" s="781"/>
      <c r="DP119" s="782"/>
      <c r="DQ119" s="783">
        <v>212812</v>
      </c>
      <c r="DR119" s="781"/>
      <c r="DS119" s="781"/>
      <c r="DT119" s="781"/>
      <c r="DU119" s="782"/>
      <c r="DV119" s="869">
        <v>0.5</v>
      </c>
      <c r="DW119" s="870"/>
      <c r="DX119" s="870"/>
      <c r="DY119" s="870"/>
      <c r="DZ119" s="871"/>
    </row>
    <row r="120" spans="1:130" s="199" customFormat="1" ht="26.25" customHeight="1" x14ac:dyDescent="0.15">
      <c r="A120" s="838"/>
      <c r="B120" s="839"/>
      <c r="C120" s="842" t="s">
        <v>423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447</v>
      </c>
      <c r="AV120" s="905"/>
      <c r="AW120" s="905"/>
      <c r="AX120" s="905"/>
      <c r="AY120" s="906"/>
      <c r="AZ120" s="881" t="s">
        <v>448</v>
      </c>
      <c r="BA120" s="826"/>
      <c r="BB120" s="826"/>
      <c r="BC120" s="826"/>
      <c r="BD120" s="826"/>
      <c r="BE120" s="826"/>
      <c r="BF120" s="826"/>
      <c r="BG120" s="826"/>
      <c r="BH120" s="826"/>
      <c r="BI120" s="826"/>
      <c r="BJ120" s="826"/>
      <c r="BK120" s="826"/>
      <c r="BL120" s="826"/>
      <c r="BM120" s="826"/>
      <c r="BN120" s="826"/>
      <c r="BO120" s="826"/>
      <c r="BP120" s="827"/>
      <c r="BQ120" s="882">
        <v>11669129</v>
      </c>
      <c r="BR120" s="863"/>
      <c r="BS120" s="863"/>
      <c r="BT120" s="863"/>
      <c r="BU120" s="863"/>
      <c r="BV120" s="863">
        <v>13594254</v>
      </c>
      <c r="BW120" s="863"/>
      <c r="BX120" s="863"/>
      <c r="BY120" s="863"/>
      <c r="BZ120" s="863"/>
      <c r="CA120" s="863">
        <v>13730023</v>
      </c>
      <c r="CB120" s="863"/>
      <c r="CC120" s="863"/>
      <c r="CD120" s="863"/>
      <c r="CE120" s="863"/>
      <c r="CF120" s="887">
        <v>33.299999999999997</v>
      </c>
      <c r="CG120" s="888"/>
      <c r="CH120" s="888"/>
      <c r="CI120" s="888"/>
      <c r="CJ120" s="888"/>
      <c r="CK120" s="889" t="s">
        <v>449</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47812709</v>
      </c>
      <c r="DH120" s="863"/>
      <c r="DI120" s="863"/>
      <c r="DJ120" s="863"/>
      <c r="DK120" s="863"/>
      <c r="DL120" s="863">
        <v>47356132</v>
      </c>
      <c r="DM120" s="863"/>
      <c r="DN120" s="863"/>
      <c r="DO120" s="863"/>
      <c r="DP120" s="863"/>
      <c r="DQ120" s="863">
        <v>44326952</v>
      </c>
      <c r="DR120" s="863"/>
      <c r="DS120" s="863"/>
      <c r="DT120" s="863"/>
      <c r="DU120" s="863"/>
      <c r="DV120" s="864">
        <v>107.5</v>
      </c>
      <c r="DW120" s="864"/>
      <c r="DX120" s="864"/>
      <c r="DY120" s="864"/>
      <c r="DZ120" s="865"/>
    </row>
    <row r="121" spans="1:130" s="199" customFormat="1" ht="26.25" customHeight="1" x14ac:dyDescent="0.15">
      <c r="A121" s="838"/>
      <c r="B121" s="839"/>
      <c r="C121" s="884" t="s">
        <v>450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20999</v>
      </c>
      <c r="AB121" s="798"/>
      <c r="AC121" s="798"/>
      <c r="AD121" s="798"/>
      <c r="AE121" s="799"/>
      <c r="AF121" s="800">
        <v>18649</v>
      </c>
      <c r="AG121" s="798"/>
      <c r="AH121" s="798"/>
      <c r="AI121" s="798"/>
      <c r="AJ121" s="799"/>
      <c r="AK121" s="800">
        <v>15582</v>
      </c>
      <c r="AL121" s="798"/>
      <c r="AM121" s="798"/>
      <c r="AN121" s="798"/>
      <c r="AO121" s="799"/>
      <c r="AP121" s="845">
        <v>0</v>
      </c>
      <c r="AQ121" s="846"/>
      <c r="AR121" s="846"/>
      <c r="AS121" s="846"/>
      <c r="AT121" s="847"/>
      <c r="AU121" s="907"/>
      <c r="AV121" s="908"/>
      <c r="AW121" s="908"/>
      <c r="AX121" s="908"/>
      <c r="AY121" s="909"/>
      <c r="AZ121" s="833" t="s">
        <v>451</v>
      </c>
      <c r="BA121" s="768"/>
      <c r="BB121" s="768"/>
      <c r="BC121" s="768"/>
      <c r="BD121" s="768"/>
      <c r="BE121" s="768"/>
      <c r="BF121" s="768"/>
      <c r="BG121" s="768"/>
      <c r="BH121" s="768"/>
      <c r="BI121" s="768"/>
      <c r="BJ121" s="768"/>
      <c r="BK121" s="768"/>
      <c r="BL121" s="768"/>
      <c r="BM121" s="768"/>
      <c r="BN121" s="768"/>
      <c r="BO121" s="768"/>
      <c r="BP121" s="769"/>
      <c r="BQ121" s="834">
        <v>13180392</v>
      </c>
      <c r="BR121" s="835"/>
      <c r="BS121" s="835"/>
      <c r="BT121" s="835"/>
      <c r="BU121" s="835"/>
      <c r="BV121" s="835">
        <v>14489176</v>
      </c>
      <c r="BW121" s="835"/>
      <c r="BX121" s="835"/>
      <c r="BY121" s="835"/>
      <c r="BZ121" s="835"/>
      <c r="CA121" s="835">
        <v>15205439</v>
      </c>
      <c r="CB121" s="835"/>
      <c r="CC121" s="835"/>
      <c r="CD121" s="835"/>
      <c r="CE121" s="835"/>
      <c r="CF121" s="896">
        <v>36.9</v>
      </c>
      <c r="CG121" s="897"/>
      <c r="CH121" s="897"/>
      <c r="CI121" s="897"/>
      <c r="CJ121" s="897"/>
      <c r="CK121" s="890"/>
      <c r="CL121" s="876"/>
      <c r="CM121" s="876"/>
      <c r="CN121" s="876"/>
      <c r="CO121" s="877"/>
      <c r="CP121" s="856" t="s">
        <v>394</v>
      </c>
      <c r="CQ121" s="857"/>
      <c r="CR121" s="857"/>
      <c r="CS121" s="857"/>
      <c r="CT121" s="857"/>
      <c r="CU121" s="857"/>
      <c r="CV121" s="857"/>
      <c r="CW121" s="857"/>
      <c r="CX121" s="857"/>
      <c r="CY121" s="857"/>
      <c r="CZ121" s="857"/>
      <c r="DA121" s="857"/>
      <c r="DB121" s="857"/>
      <c r="DC121" s="857"/>
      <c r="DD121" s="857"/>
      <c r="DE121" s="857"/>
      <c r="DF121" s="858"/>
      <c r="DG121" s="834">
        <v>3427347</v>
      </c>
      <c r="DH121" s="835"/>
      <c r="DI121" s="835"/>
      <c r="DJ121" s="835"/>
      <c r="DK121" s="835"/>
      <c r="DL121" s="835">
        <v>3613717</v>
      </c>
      <c r="DM121" s="835"/>
      <c r="DN121" s="835"/>
      <c r="DO121" s="835"/>
      <c r="DP121" s="835"/>
      <c r="DQ121" s="835">
        <v>4132268</v>
      </c>
      <c r="DR121" s="835"/>
      <c r="DS121" s="835"/>
      <c r="DT121" s="835"/>
      <c r="DU121" s="835"/>
      <c r="DV121" s="812">
        <v>10</v>
      </c>
      <c r="DW121" s="812"/>
      <c r="DX121" s="812"/>
      <c r="DY121" s="812"/>
      <c r="DZ121" s="813"/>
    </row>
    <row r="122" spans="1:130" s="199" customFormat="1" ht="26.25" customHeight="1" x14ac:dyDescent="0.15">
      <c r="A122" s="838"/>
      <c r="B122" s="839"/>
      <c r="C122" s="842" t="s">
        <v>433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452</v>
      </c>
      <c r="BA122" s="901"/>
      <c r="BB122" s="901"/>
      <c r="BC122" s="901"/>
      <c r="BD122" s="901"/>
      <c r="BE122" s="901"/>
      <c r="BF122" s="901"/>
      <c r="BG122" s="901"/>
      <c r="BH122" s="901"/>
      <c r="BI122" s="901"/>
      <c r="BJ122" s="901"/>
      <c r="BK122" s="901"/>
      <c r="BL122" s="901"/>
      <c r="BM122" s="901"/>
      <c r="BN122" s="901"/>
      <c r="BO122" s="901"/>
      <c r="BP122" s="902"/>
      <c r="BQ122" s="903">
        <v>109204702</v>
      </c>
      <c r="BR122" s="866"/>
      <c r="BS122" s="866"/>
      <c r="BT122" s="866"/>
      <c r="BU122" s="866"/>
      <c r="BV122" s="866">
        <v>107853106</v>
      </c>
      <c r="BW122" s="866"/>
      <c r="BX122" s="866"/>
      <c r="BY122" s="866"/>
      <c r="BZ122" s="866"/>
      <c r="CA122" s="866">
        <v>107236905</v>
      </c>
      <c r="CB122" s="866"/>
      <c r="CC122" s="866"/>
      <c r="CD122" s="866"/>
      <c r="CE122" s="866"/>
      <c r="CF122" s="867">
        <v>260.2</v>
      </c>
      <c r="CG122" s="868"/>
      <c r="CH122" s="868"/>
      <c r="CI122" s="868"/>
      <c r="CJ122" s="868"/>
      <c r="CK122" s="890"/>
      <c r="CL122" s="876"/>
      <c r="CM122" s="876"/>
      <c r="CN122" s="876"/>
      <c r="CO122" s="877"/>
      <c r="CP122" s="856" t="s">
        <v>392</v>
      </c>
      <c r="CQ122" s="857"/>
      <c r="CR122" s="857"/>
      <c r="CS122" s="857"/>
      <c r="CT122" s="857"/>
      <c r="CU122" s="857"/>
      <c r="CV122" s="857"/>
      <c r="CW122" s="857"/>
      <c r="CX122" s="857"/>
      <c r="CY122" s="857"/>
      <c r="CZ122" s="857"/>
      <c r="DA122" s="857"/>
      <c r="DB122" s="857"/>
      <c r="DC122" s="857"/>
      <c r="DD122" s="857"/>
      <c r="DE122" s="857"/>
      <c r="DF122" s="858"/>
      <c r="DG122" s="834">
        <v>4101229</v>
      </c>
      <c r="DH122" s="835"/>
      <c r="DI122" s="835"/>
      <c r="DJ122" s="835"/>
      <c r="DK122" s="835"/>
      <c r="DL122" s="835">
        <v>4420524</v>
      </c>
      <c r="DM122" s="835"/>
      <c r="DN122" s="835"/>
      <c r="DO122" s="835"/>
      <c r="DP122" s="835"/>
      <c r="DQ122" s="835">
        <v>3943407</v>
      </c>
      <c r="DR122" s="835"/>
      <c r="DS122" s="835"/>
      <c r="DT122" s="835"/>
      <c r="DU122" s="835"/>
      <c r="DV122" s="812">
        <v>9.6</v>
      </c>
      <c r="DW122" s="812"/>
      <c r="DX122" s="812"/>
      <c r="DY122" s="812"/>
      <c r="DZ122" s="813"/>
    </row>
    <row r="123" spans="1:130" s="199" customFormat="1" ht="26.25" customHeight="1" x14ac:dyDescent="0.15">
      <c r="A123" s="838"/>
      <c r="B123" s="839"/>
      <c r="C123" s="842" t="s">
        <v>439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107970</v>
      </c>
      <c r="AB123" s="798"/>
      <c r="AC123" s="798"/>
      <c r="AD123" s="798"/>
      <c r="AE123" s="799"/>
      <c r="AF123" s="800">
        <v>54178</v>
      </c>
      <c r="AG123" s="798"/>
      <c r="AH123" s="798"/>
      <c r="AI123" s="798"/>
      <c r="AJ123" s="799"/>
      <c r="AK123" s="800">
        <v>32464</v>
      </c>
      <c r="AL123" s="798"/>
      <c r="AM123" s="798"/>
      <c r="AN123" s="798"/>
      <c r="AO123" s="799"/>
      <c r="AP123" s="845">
        <v>0.1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453</v>
      </c>
      <c r="BP123" s="899"/>
      <c r="BQ123" s="853">
        <v>134054223</v>
      </c>
      <c r="BR123" s="854"/>
      <c r="BS123" s="854"/>
      <c r="BT123" s="854"/>
      <c r="BU123" s="854"/>
      <c r="BV123" s="854">
        <v>135936536</v>
      </c>
      <c r="BW123" s="854"/>
      <c r="BX123" s="854"/>
      <c r="BY123" s="854"/>
      <c r="BZ123" s="854"/>
      <c r="CA123" s="854">
        <v>136172367</v>
      </c>
      <c r="CB123" s="854"/>
      <c r="CC123" s="854"/>
      <c r="CD123" s="854"/>
      <c r="CE123" s="854"/>
      <c r="CF123" s="764"/>
      <c r="CG123" s="765"/>
      <c r="CH123" s="765"/>
      <c r="CI123" s="765"/>
      <c r="CJ123" s="855"/>
      <c r="CK123" s="890"/>
      <c r="CL123" s="876"/>
      <c r="CM123" s="876"/>
      <c r="CN123" s="876"/>
      <c r="CO123" s="877"/>
      <c r="CP123" s="856" t="s">
        <v>454</v>
      </c>
      <c r="CQ123" s="857"/>
      <c r="CR123" s="857"/>
      <c r="CS123" s="857"/>
      <c r="CT123" s="857"/>
      <c r="CU123" s="857"/>
      <c r="CV123" s="857"/>
      <c r="CW123" s="857"/>
      <c r="CX123" s="857"/>
      <c r="CY123" s="857"/>
      <c r="CZ123" s="857"/>
      <c r="DA123" s="857"/>
      <c r="DB123" s="857"/>
      <c r="DC123" s="857"/>
      <c r="DD123" s="857"/>
      <c r="DE123" s="857"/>
      <c r="DF123" s="858"/>
      <c r="DG123" s="797">
        <v>2076075</v>
      </c>
      <c r="DH123" s="798"/>
      <c r="DI123" s="798"/>
      <c r="DJ123" s="798"/>
      <c r="DK123" s="799"/>
      <c r="DL123" s="800">
        <v>2079857</v>
      </c>
      <c r="DM123" s="798"/>
      <c r="DN123" s="798"/>
      <c r="DO123" s="798"/>
      <c r="DP123" s="799"/>
      <c r="DQ123" s="800">
        <v>1696866</v>
      </c>
      <c r="DR123" s="798"/>
      <c r="DS123" s="798"/>
      <c r="DT123" s="798"/>
      <c r="DU123" s="799"/>
      <c r="DV123" s="845">
        <v>4.0999999999999996</v>
      </c>
      <c r="DW123" s="846"/>
      <c r="DX123" s="846"/>
      <c r="DY123" s="846"/>
      <c r="DZ123" s="847"/>
    </row>
    <row r="124" spans="1:130" s="199" customFormat="1" ht="26.25" customHeight="1" thickBot="1" x14ac:dyDescent="0.2">
      <c r="A124" s="838"/>
      <c r="B124" s="839"/>
      <c r="C124" s="842" t="s">
        <v>442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455</v>
      </c>
      <c r="AB124" s="798"/>
      <c r="AC124" s="798"/>
      <c r="AD124" s="798"/>
      <c r="AE124" s="799"/>
      <c r="AF124" s="800" t="s">
        <v>455</v>
      </c>
      <c r="AG124" s="798"/>
      <c r="AH124" s="798"/>
      <c r="AI124" s="798"/>
      <c r="AJ124" s="799"/>
      <c r="AK124" s="800" t="s">
        <v>455</v>
      </c>
      <c r="AL124" s="798"/>
      <c r="AM124" s="798"/>
      <c r="AN124" s="798"/>
      <c r="AO124" s="799"/>
      <c r="AP124" s="845" t="s">
        <v>455</v>
      </c>
      <c r="AQ124" s="846"/>
      <c r="AR124" s="846"/>
      <c r="AS124" s="846"/>
      <c r="AT124" s="847"/>
      <c r="AU124" s="848" t="s">
        <v>456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87.3</v>
      </c>
      <c r="BR124" s="852"/>
      <c r="BS124" s="852"/>
      <c r="BT124" s="852"/>
      <c r="BU124" s="852"/>
      <c r="BV124" s="852">
        <v>78.400000000000006</v>
      </c>
      <c r="BW124" s="852"/>
      <c r="BX124" s="852"/>
      <c r="BY124" s="852"/>
      <c r="BZ124" s="852"/>
      <c r="CA124" s="852">
        <v>72.099999999999994</v>
      </c>
      <c r="CB124" s="852"/>
      <c r="CC124" s="852"/>
      <c r="CD124" s="852"/>
      <c r="CE124" s="852"/>
      <c r="CF124" s="742"/>
      <c r="CG124" s="743"/>
      <c r="CH124" s="743"/>
      <c r="CI124" s="743"/>
      <c r="CJ124" s="883"/>
      <c r="CK124" s="891"/>
      <c r="CL124" s="891"/>
      <c r="CM124" s="891"/>
      <c r="CN124" s="891"/>
      <c r="CO124" s="892"/>
      <c r="CP124" s="856" t="s">
        <v>457</v>
      </c>
      <c r="CQ124" s="857"/>
      <c r="CR124" s="857"/>
      <c r="CS124" s="857"/>
      <c r="CT124" s="857"/>
      <c r="CU124" s="857"/>
      <c r="CV124" s="857"/>
      <c r="CW124" s="857"/>
      <c r="CX124" s="857"/>
      <c r="CY124" s="857"/>
      <c r="CZ124" s="857"/>
      <c r="DA124" s="857"/>
      <c r="DB124" s="857"/>
      <c r="DC124" s="857"/>
      <c r="DD124" s="857"/>
      <c r="DE124" s="857"/>
      <c r="DF124" s="858"/>
      <c r="DG124" s="780">
        <v>176426</v>
      </c>
      <c r="DH124" s="781"/>
      <c r="DI124" s="781"/>
      <c r="DJ124" s="781"/>
      <c r="DK124" s="782"/>
      <c r="DL124" s="783">
        <v>145617</v>
      </c>
      <c r="DM124" s="781"/>
      <c r="DN124" s="781"/>
      <c r="DO124" s="781"/>
      <c r="DP124" s="782"/>
      <c r="DQ124" s="783">
        <v>105642</v>
      </c>
      <c r="DR124" s="781"/>
      <c r="DS124" s="781"/>
      <c r="DT124" s="781"/>
      <c r="DU124" s="782"/>
      <c r="DV124" s="869">
        <v>0.3</v>
      </c>
      <c r="DW124" s="870"/>
      <c r="DX124" s="870"/>
      <c r="DY124" s="870"/>
      <c r="DZ124" s="871"/>
    </row>
    <row r="125" spans="1:130" s="199" customFormat="1" ht="26.25" customHeight="1" x14ac:dyDescent="0.15">
      <c r="A125" s="838"/>
      <c r="B125" s="839"/>
      <c r="C125" s="842" t="s">
        <v>444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458</v>
      </c>
      <c r="CL125" s="873"/>
      <c r="CM125" s="873"/>
      <c r="CN125" s="873"/>
      <c r="CO125" s="874"/>
      <c r="CP125" s="881" t="s">
        <v>459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446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460</v>
      </c>
      <c r="CQ126" s="768"/>
      <c r="CR126" s="768"/>
      <c r="CS126" s="768"/>
      <c r="CT126" s="768"/>
      <c r="CU126" s="768"/>
      <c r="CV126" s="768"/>
      <c r="CW126" s="768"/>
      <c r="CX126" s="768"/>
      <c r="CY126" s="768"/>
      <c r="CZ126" s="768"/>
      <c r="DA126" s="768"/>
      <c r="DB126" s="768"/>
      <c r="DC126" s="768"/>
      <c r="DD126" s="768"/>
      <c r="DE126" s="768"/>
      <c r="DF126" s="769"/>
      <c r="DG126" s="834">
        <v>1689963</v>
      </c>
      <c r="DH126" s="835"/>
      <c r="DI126" s="835"/>
      <c r="DJ126" s="835"/>
      <c r="DK126" s="835"/>
      <c r="DL126" s="835">
        <v>1727949</v>
      </c>
      <c r="DM126" s="835"/>
      <c r="DN126" s="835"/>
      <c r="DO126" s="835"/>
      <c r="DP126" s="835"/>
      <c r="DQ126" s="835">
        <v>1958249</v>
      </c>
      <c r="DR126" s="835"/>
      <c r="DS126" s="835"/>
      <c r="DT126" s="835"/>
      <c r="DU126" s="835"/>
      <c r="DV126" s="812">
        <v>4.8</v>
      </c>
      <c r="DW126" s="812"/>
      <c r="DX126" s="812"/>
      <c r="DY126" s="812"/>
      <c r="DZ126" s="813"/>
    </row>
    <row r="127" spans="1:130" s="199" customFormat="1" ht="26.25" customHeight="1" x14ac:dyDescent="0.15">
      <c r="A127" s="840"/>
      <c r="B127" s="841"/>
      <c r="C127" s="859" t="s">
        <v>461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53914</v>
      </c>
      <c r="AB127" s="798"/>
      <c r="AC127" s="798"/>
      <c r="AD127" s="798"/>
      <c r="AE127" s="799"/>
      <c r="AF127" s="800">
        <v>37615</v>
      </c>
      <c r="AG127" s="798"/>
      <c r="AH127" s="798"/>
      <c r="AI127" s="798"/>
      <c r="AJ127" s="799"/>
      <c r="AK127" s="800">
        <v>24687</v>
      </c>
      <c r="AL127" s="798"/>
      <c r="AM127" s="798"/>
      <c r="AN127" s="798"/>
      <c r="AO127" s="799"/>
      <c r="AP127" s="845">
        <v>0.1</v>
      </c>
      <c r="AQ127" s="846"/>
      <c r="AR127" s="846"/>
      <c r="AS127" s="846"/>
      <c r="AT127" s="847"/>
      <c r="AU127" s="235"/>
      <c r="AV127" s="235"/>
      <c r="AW127" s="235"/>
      <c r="AX127" s="862" t="s">
        <v>462</v>
      </c>
      <c r="AY127" s="830"/>
      <c r="AZ127" s="830"/>
      <c r="BA127" s="830"/>
      <c r="BB127" s="830"/>
      <c r="BC127" s="830"/>
      <c r="BD127" s="830"/>
      <c r="BE127" s="831"/>
      <c r="BF127" s="829" t="s">
        <v>463</v>
      </c>
      <c r="BG127" s="830"/>
      <c r="BH127" s="830"/>
      <c r="BI127" s="830"/>
      <c r="BJ127" s="830"/>
      <c r="BK127" s="830"/>
      <c r="BL127" s="831"/>
      <c r="BM127" s="829" t="s">
        <v>464</v>
      </c>
      <c r="BN127" s="830"/>
      <c r="BO127" s="830"/>
      <c r="BP127" s="830"/>
      <c r="BQ127" s="830"/>
      <c r="BR127" s="830"/>
      <c r="BS127" s="831"/>
      <c r="BT127" s="829" t="s">
        <v>465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467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468</v>
      </c>
      <c r="X128" s="816"/>
      <c r="Y128" s="816"/>
      <c r="Z128" s="817"/>
      <c r="AA128" s="818">
        <v>1062131</v>
      </c>
      <c r="AB128" s="819"/>
      <c r="AC128" s="819"/>
      <c r="AD128" s="819"/>
      <c r="AE128" s="820"/>
      <c r="AF128" s="821">
        <v>963795</v>
      </c>
      <c r="AG128" s="819"/>
      <c r="AH128" s="819"/>
      <c r="AI128" s="819"/>
      <c r="AJ128" s="820"/>
      <c r="AK128" s="821">
        <v>952202</v>
      </c>
      <c r="AL128" s="819"/>
      <c r="AM128" s="819"/>
      <c r="AN128" s="819"/>
      <c r="AO128" s="820"/>
      <c r="AP128" s="822"/>
      <c r="AQ128" s="823"/>
      <c r="AR128" s="823"/>
      <c r="AS128" s="823"/>
      <c r="AT128" s="824"/>
      <c r="AU128" s="235"/>
      <c r="AV128" s="235"/>
      <c r="AW128" s="235"/>
      <c r="AX128" s="825" t="s">
        <v>469</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470</v>
      </c>
      <c r="CQ128" s="746"/>
      <c r="CR128" s="746"/>
      <c r="CS128" s="746"/>
      <c r="CT128" s="746"/>
      <c r="CU128" s="746"/>
      <c r="CV128" s="746"/>
      <c r="CW128" s="746"/>
      <c r="CX128" s="746"/>
      <c r="CY128" s="746"/>
      <c r="CZ128" s="746"/>
      <c r="DA128" s="746"/>
      <c r="DB128" s="746"/>
      <c r="DC128" s="746"/>
      <c r="DD128" s="746"/>
      <c r="DE128" s="746"/>
      <c r="DF128" s="747"/>
      <c r="DG128" s="808">
        <v>10448</v>
      </c>
      <c r="DH128" s="809"/>
      <c r="DI128" s="809"/>
      <c r="DJ128" s="809"/>
      <c r="DK128" s="809"/>
      <c r="DL128" s="809">
        <v>2122</v>
      </c>
      <c r="DM128" s="809"/>
      <c r="DN128" s="809"/>
      <c r="DO128" s="809"/>
      <c r="DP128" s="809"/>
      <c r="DQ128" s="809">
        <v>262189</v>
      </c>
      <c r="DR128" s="809"/>
      <c r="DS128" s="809"/>
      <c r="DT128" s="809"/>
      <c r="DU128" s="809"/>
      <c r="DV128" s="810">
        <v>0.6</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471</v>
      </c>
      <c r="X129" s="795"/>
      <c r="Y129" s="795"/>
      <c r="Z129" s="796"/>
      <c r="AA129" s="797">
        <v>51720403</v>
      </c>
      <c r="AB129" s="798"/>
      <c r="AC129" s="798"/>
      <c r="AD129" s="798"/>
      <c r="AE129" s="799"/>
      <c r="AF129" s="800">
        <v>51763774</v>
      </c>
      <c r="AG129" s="798"/>
      <c r="AH129" s="798"/>
      <c r="AI129" s="798"/>
      <c r="AJ129" s="799"/>
      <c r="AK129" s="800">
        <v>50520040</v>
      </c>
      <c r="AL129" s="798"/>
      <c r="AM129" s="798"/>
      <c r="AN129" s="798"/>
      <c r="AO129" s="799"/>
      <c r="AP129" s="801"/>
      <c r="AQ129" s="802"/>
      <c r="AR129" s="802"/>
      <c r="AS129" s="802"/>
      <c r="AT129" s="803"/>
      <c r="AU129" s="237"/>
      <c r="AV129" s="237"/>
      <c r="AW129" s="237"/>
      <c r="AX129" s="767" t="s">
        <v>472</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474</v>
      </c>
      <c r="X130" s="795"/>
      <c r="Y130" s="795"/>
      <c r="Z130" s="796"/>
      <c r="AA130" s="797">
        <v>10404697</v>
      </c>
      <c r="AB130" s="798"/>
      <c r="AC130" s="798"/>
      <c r="AD130" s="798"/>
      <c r="AE130" s="799"/>
      <c r="AF130" s="800">
        <v>10235402</v>
      </c>
      <c r="AG130" s="798"/>
      <c r="AH130" s="798"/>
      <c r="AI130" s="798"/>
      <c r="AJ130" s="799"/>
      <c r="AK130" s="800">
        <v>9303277</v>
      </c>
      <c r="AL130" s="798"/>
      <c r="AM130" s="798"/>
      <c r="AN130" s="798"/>
      <c r="AO130" s="799"/>
      <c r="AP130" s="801"/>
      <c r="AQ130" s="802"/>
      <c r="AR130" s="802"/>
      <c r="AS130" s="802"/>
      <c r="AT130" s="803"/>
      <c r="AU130" s="237"/>
      <c r="AV130" s="237"/>
      <c r="AW130" s="237"/>
      <c r="AX130" s="767" t="s">
        <v>475</v>
      </c>
      <c r="AY130" s="768"/>
      <c r="AZ130" s="768"/>
      <c r="BA130" s="768"/>
      <c r="BB130" s="768"/>
      <c r="BC130" s="768"/>
      <c r="BD130" s="768"/>
      <c r="BE130" s="769"/>
      <c r="BF130" s="770">
        <v>11.4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476</v>
      </c>
      <c r="X131" s="778"/>
      <c r="Y131" s="778"/>
      <c r="Z131" s="779"/>
      <c r="AA131" s="780">
        <v>41315706</v>
      </c>
      <c r="AB131" s="781"/>
      <c r="AC131" s="781"/>
      <c r="AD131" s="781"/>
      <c r="AE131" s="782"/>
      <c r="AF131" s="783">
        <v>41528372</v>
      </c>
      <c r="AG131" s="781"/>
      <c r="AH131" s="781"/>
      <c r="AI131" s="781"/>
      <c r="AJ131" s="782"/>
      <c r="AK131" s="783">
        <v>41216763</v>
      </c>
      <c r="AL131" s="781"/>
      <c r="AM131" s="781"/>
      <c r="AN131" s="781"/>
      <c r="AO131" s="782"/>
      <c r="AP131" s="784"/>
      <c r="AQ131" s="785"/>
      <c r="AR131" s="785"/>
      <c r="AS131" s="785"/>
      <c r="AT131" s="786"/>
      <c r="AU131" s="237"/>
      <c r="AV131" s="237"/>
      <c r="AW131" s="237"/>
      <c r="AX131" s="745" t="s">
        <v>477</v>
      </c>
      <c r="AY131" s="746"/>
      <c r="AZ131" s="746"/>
      <c r="BA131" s="746"/>
      <c r="BB131" s="746"/>
      <c r="BC131" s="746"/>
      <c r="BD131" s="746"/>
      <c r="BE131" s="747"/>
      <c r="BF131" s="748">
        <v>72.099999999999994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479</v>
      </c>
      <c r="W132" s="758"/>
      <c r="X132" s="758"/>
      <c r="Y132" s="758"/>
      <c r="Z132" s="759"/>
      <c r="AA132" s="760">
        <v>11.31135941</v>
      </c>
      <c r="AB132" s="761"/>
      <c r="AC132" s="761"/>
      <c r="AD132" s="761"/>
      <c r="AE132" s="762"/>
      <c r="AF132" s="763">
        <v>11.64404663</v>
      </c>
      <c r="AG132" s="761"/>
      <c r="AH132" s="761"/>
      <c r="AI132" s="761"/>
      <c r="AJ132" s="762"/>
      <c r="AK132" s="763">
        <v>11.325532770000001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480</v>
      </c>
      <c r="W133" s="737"/>
      <c r="X133" s="737"/>
      <c r="Y133" s="737"/>
      <c r="Z133" s="738"/>
      <c r="AA133" s="739">
        <v>12.9</v>
      </c>
      <c r="AB133" s="740"/>
      <c r="AC133" s="740"/>
      <c r="AD133" s="740"/>
      <c r="AE133" s="741"/>
      <c r="AF133" s="739">
        <v>12.1</v>
      </c>
      <c r="AG133" s="740"/>
      <c r="AH133" s="740"/>
      <c r="AI133" s="740"/>
      <c r="AJ133" s="741"/>
      <c r="AK133" s="739">
        <v>11.4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BreakPreview" zoomScale="80" zoomScaleNormal="100" zoomScaleSheetLayoutView="80"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481</v>
      </c>
      <c r="B5" s="248"/>
      <c r="C5" s="248"/>
      <c r="D5" s="248"/>
      <c r="E5" s="248"/>
      <c r="F5" s="248"/>
      <c r="G5" s="248"/>
      <c r="H5" s="248"/>
      <c r="I5" s="248"/>
      <c r="J5" s="248"/>
      <c r="K5" s="248"/>
      <c r="L5" s="248"/>
      <c r="M5" s="248"/>
      <c r="N5" s="248"/>
      <c r="O5" s="249"/>
    </row>
    <row r="6" spans="1:16" x14ac:dyDescent="0.15">
      <c r="A6" s="250"/>
      <c r="B6" s="246"/>
      <c r="C6" s="246"/>
      <c r="D6" s="246"/>
      <c r="E6" s="246"/>
      <c r="F6" s="246"/>
      <c r="G6" s="251" t="s">
        <v>482</v>
      </c>
      <c r="H6" s="251"/>
      <c r="I6" s="251"/>
      <c r="J6" s="251"/>
      <c r="K6" s="246"/>
      <c r="L6" s="246"/>
      <c r="M6" s="246"/>
      <c r="N6" s="246"/>
    </row>
    <row r="7" spans="1:16" x14ac:dyDescent="0.15">
      <c r="A7" s="250"/>
      <c r="B7" s="246"/>
      <c r="C7" s="246"/>
      <c r="D7" s="246"/>
      <c r="E7" s="246"/>
      <c r="F7" s="246"/>
      <c r="G7" s="253"/>
      <c r="H7" s="254"/>
      <c r="I7" s="254"/>
      <c r="J7" s="255"/>
      <c r="K7" s="1152" t="s">
        <v>483</v>
      </c>
      <c r="L7" s="256"/>
      <c r="M7" s="257" t="s">
        <v>484</v>
      </c>
      <c r="N7" s="258"/>
    </row>
    <row r="8" spans="1:16" x14ac:dyDescent="0.15">
      <c r="A8" s="250"/>
      <c r="B8" s="246"/>
      <c r="C8" s="246"/>
      <c r="D8" s="246"/>
      <c r="E8" s="246"/>
      <c r="F8" s="246"/>
      <c r="G8" s="259"/>
      <c r="H8" s="260"/>
      <c r="I8" s="260"/>
      <c r="J8" s="261"/>
      <c r="K8" s="1153"/>
      <c r="L8" s="262" t="s">
        <v>485</v>
      </c>
      <c r="M8" s="263" t="s">
        <v>486</v>
      </c>
      <c r="N8" s="264" t="s">
        <v>487</v>
      </c>
    </row>
    <row r="9" spans="1:16" x14ac:dyDescent="0.15">
      <c r="A9" s="250"/>
      <c r="B9" s="246"/>
      <c r="C9" s="246"/>
      <c r="D9" s="246"/>
      <c r="E9" s="246"/>
      <c r="F9" s="246"/>
      <c r="G9" s="1166" t="s">
        <v>488</v>
      </c>
      <c r="H9" s="1167"/>
      <c r="I9" s="1167"/>
      <c r="J9" s="1168"/>
      <c r="K9" s="265">
        <v>12047778</v>
      </c>
      <c r="L9" s="266">
        <v>63091</v>
      </c>
      <c r="M9" s="267">
        <v>55816</v>
      </c>
      <c r="N9" s="268">
        <v>13</v>
      </c>
    </row>
    <row r="10" spans="1:16" x14ac:dyDescent="0.15">
      <c r="A10" s="250"/>
      <c r="B10" s="246"/>
      <c r="C10" s="246"/>
      <c r="D10" s="246"/>
      <c r="E10" s="246"/>
      <c r="F10" s="246"/>
      <c r="G10" s="1166" t="s">
        <v>489</v>
      </c>
      <c r="H10" s="1167"/>
      <c r="I10" s="1167"/>
      <c r="J10" s="1168"/>
      <c r="K10" s="269">
        <v>410327</v>
      </c>
      <c r="L10" s="270">
        <v>2149</v>
      </c>
      <c r="M10" s="271">
        <v>3693</v>
      </c>
      <c r="N10" s="272">
        <v>-41.8</v>
      </c>
    </row>
    <row r="11" spans="1:16" ht="13.5" customHeight="1" x14ac:dyDescent="0.15">
      <c r="A11" s="250"/>
      <c r="B11" s="246"/>
      <c r="C11" s="246"/>
      <c r="D11" s="246"/>
      <c r="E11" s="246"/>
      <c r="F11" s="246"/>
      <c r="G11" s="1166" t="s">
        <v>490</v>
      </c>
      <c r="H11" s="1167"/>
      <c r="I11" s="1167"/>
      <c r="J11" s="1168"/>
      <c r="K11" s="269">
        <v>1925528</v>
      </c>
      <c r="L11" s="270">
        <v>10083</v>
      </c>
      <c r="M11" s="271">
        <v>2201</v>
      </c>
      <c r="N11" s="272">
        <v>358.1</v>
      </c>
    </row>
    <row r="12" spans="1:16" ht="13.5" customHeight="1" x14ac:dyDescent="0.15">
      <c r="A12" s="250"/>
      <c r="B12" s="246"/>
      <c r="C12" s="246"/>
      <c r="D12" s="246"/>
      <c r="E12" s="246"/>
      <c r="F12" s="246"/>
      <c r="G12" s="1166" t="s">
        <v>491</v>
      </c>
      <c r="H12" s="1167"/>
      <c r="I12" s="1167"/>
      <c r="J12" s="1168"/>
      <c r="K12" s="269">
        <v>57679</v>
      </c>
      <c r="L12" s="270">
        <v>302</v>
      </c>
      <c r="M12" s="271">
        <v>1372</v>
      </c>
      <c r="N12" s="272">
        <v>-78</v>
      </c>
    </row>
    <row r="13" spans="1:16" ht="13.5" customHeight="1" x14ac:dyDescent="0.15">
      <c r="A13" s="250"/>
      <c r="B13" s="246"/>
      <c r="C13" s="246"/>
      <c r="D13" s="246"/>
      <c r="E13" s="246"/>
      <c r="F13" s="246"/>
      <c r="G13" s="1166" t="s">
        <v>492</v>
      </c>
      <c r="H13" s="1167"/>
      <c r="I13" s="1167"/>
      <c r="J13" s="1168"/>
      <c r="K13" s="269">
        <v>61115</v>
      </c>
      <c r="L13" s="270">
        <v>320</v>
      </c>
      <c r="M13" s="271">
        <v>67</v>
      </c>
      <c r="N13" s="272">
        <v>377.6</v>
      </c>
    </row>
    <row r="14" spans="1:16" ht="13.5" customHeight="1" x14ac:dyDescent="0.15">
      <c r="A14" s="250"/>
      <c r="B14" s="246"/>
      <c r="C14" s="246"/>
      <c r="D14" s="246"/>
      <c r="E14" s="246"/>
      <c r="F14" s="246"/>
      <c r="G14" s="1166" t="s">
        <v>493</v>
      </c>
      <c r="H14" s="1167"/>
      <c r="I14" s="1167"/>
      <c r="J14" s="1168"/>
      <c r="K14" s="269">
        <v>354090</v>
      </c>
      <c r="L14" s="270">
        <v>1854</v>
      </c>
      <c r="M14" s="271">
        <v>1915</v>
      </c>
      <c r="N14" s="272">
        <v>-3.2</v>
      </c>
    </row>
    <row r="15" spans="1:16" ht="13.5" customHeight="1" x14ac:dyDescent="0.15">
      <c r="A15" s="250"/>
      <c r="B15" s="246"/>
      <c r="C15" s="246"/>
      <c r="D15" s="246"/>
      <c r="E15" s="246"/>
      <c r="F15" s="246"/>
      <c r="G15" s="1166" t="s">
        <v>494</v>
      </c>
      <c r="H15" s="1167"/>
      <c r="I15" s="1167"/>
      <c r="J15" s="1168"/>
      <c r="K15" s="269">
        <v>118058</v>
      </c>
      <c r="L15" s="270">
        <v>618</v>
      </c>
      <c r="M15" s="271">
        <v>1099</v>
      </c>
      <c r="N15" s="272">
        <v>-43.8</v>
      </c>
    </row>
    <row r="16" spans="1:16" x14ac:dyDescent="0.15">
      <c r="A16" s="250"/>
      <c r="B16" s="246"/>
      <c r="C16" s="246"/>
      <c r="D16" s="246"/>
      <c r="E16" s="246"/>
      <c r="F16" s="246"/>
      <c r="G16" s="1169" t="s">
        <v>495</v>
      </c>
      <c r="H16" s="1170"/>
      <c r="I16" s="1170"/>
      <c r="J16" s="1171"/>
      <c r="K16" s="270">
        <v>-1190303</v>
      </c>
      <c r="L16" s="270">
        <v>-6233</v>
      </c>
      <c r="M16" s="271">
        <v>-4462</v>
      </c>
      <c r="N16" s="272">
        <v>39.700000000000003</v>
      </c>
    </row>
    <row r="17" spans="1:16" x14ac:dyDescent="0.15">
      <c r="A17" s="250"/>
      <c r="B17" s="246"/>
      <c r="C17" s="246"/>
      <c r="D17" s="246"/>
      <c r="E17" s="246"/>
      <c r="F17" s="246"/>
      <c r="G17" s="1169" t="s">
        <v>170</v>
      </c>
      <c r="H17" s="1170"/>
      <c r="I17" s="1170"/>
      <c r="J17" s="1171"/>
      <c r="K17" s="270">
        <v>13784272</v>
      </c>
      <c r="L17" s="270">
        <v>72184</v>
      </c>
      <c r="M17" s="271">
        <v>61701</v>
      </c>
      <c r="N17" s="272">
        <v>17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496</v>
      </c>
      <c r="H19" s="246"/>
      <c r="I19" s="246"/>
      <c r="J19" s="246"/>
      <c r="K19" s="246"/>
      <c r="L19" s="246"/>
      <c r="M19" s="246"/>
      <c r="N19" s="246"/>
    </row>
    <row r="20" spans="1:16" x14ac:dyDescent="0.15">
      <c r="A20" s="250"/>
      <c r="B20" s="246"/>
      <c r="C20" s="246"/>
      <c r="D20" s="246"/>
      <c r="E20" s="246"/>
      <c r="F20" s="246"/>
      <c r="G20" s="274"/>
      <c r="H20" s="275"/>
      <c r="I20" s="275"/>
      <c r="J20" s="276"/>
      <c r="K20" s="277" t="s">
        <v>497</v>
      </c>
      <c r="L20" s="278" t="s">
        <v>498</v>
      </c>
      <c r="M20" s="279" t="s">
        <v>499</v>
      </c>
      <c r="N20" s="280"/>
    </row>
    <row r="21" spans="1:16" s="286" customFormat="1" x14ac:dyDescent="0.15">
      <c r="A21" s="281"/>
      <c r="B21" s="251"/>
      <c r="C21" s="251"/>
      <c r="D21" s="251"/>
      <c r="E21" s="251"/>
      <c r="F21" s="251"/>
      <c r="G21" s="1163" t="s">
        <v>500</v>
      </c>
      <c r="H21" s="1164"/>
      <c r="I21" s="1164"/>
      <c r="J21" s="1165"/>
      <c r="K21" s="282">
        <v>6.23</v>
      </c>
      <c r="L21" s="283">
        <v>6.17</v>
      </c>
      <c r="M21" s="284">
        <v>0.06</v>
      </c>
      <c r="N21" s="251"/>
      <c r="O21" s="285"/>
      <c r="P21" s="281"/>
    </row>
    <row r="22" spans="1:16" s="286" customFormat="1" x14ac:dyDescent="0.15">
      <c r="A22" s="281"/>
      <c r="B22" s="251"/>
      <c r="C22" s="251"/>
      <c r="D22" s="251"/>
      <c r="E22" s="251"/>
      <c r="F22" s="251"/>
      <c r="G22" s="1163" t="s">
        <v>501</v>
      </c>
      <c r="H22" s="1164"/>
      <c r="I22" s="1164"/>
      <c r="J22" s="1165"/>
      <c r="K22" s="287">
        <v>98</v>
      </c>
      <c r="L22" s="288">
        <v>100.1</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504</v>
      </c>
      <c r="H29" s="251"/>
      <c r="I29" s="251"/>
      <c r="J29" s="251"/>
      <c r="K29" s="246"/>
      <c r="L29" s="246"/>
      <c r="M29" s="246"/>
      <c r="N29" s="246"/>
      <c r="O29" s="295"/>
    </row>
    <row r="30" spans="1:16" x14ac:dyDescent="0.15">
      <c r="A30" s="250"/>
      <c r="B30" s="246"/>
      <c r="C30" s="246"/>
      <c r="D30" s="246"/>
      <c r="E30" s="246"/>
      <c r="F30" s="246"/>
      <c r="G30" s="253"/>
      <c r="H30" s="254"/>
      <c r="I30" s="254"/>
      <c r="J30" s="255"/>
      <c r="K30" s="1152" t="s">
        <v>483</v>
      </c>
      <c r="L30" s="256"/>
      <c r="M30" s="257" t="s">
        <v>484</v>
      </c>
      <c r="N30" s="258"/>
    </row>
    <row r="31" spans="1:16" x14ac:dyDescent="0.15">
      <c r="A31" s="250"/>
      <c r="B31" s="246"/>
      <c r="C31" s="246"/>
      <c r="D31" s="246"/>
      <c r="E31" s="246"/>
      <c r="F31" s="246"/>
      <c r="G31" s="259"/>
      <c r="H31" s="260"/>
      <c r="I31" s="260"/>
      <c r="J31" s="261"/>
      <c r="K31" s="1153"/>
      <c r="L31" s="262" t="s">
        <v>485</v>
      </c>
      <c r="M31" s="263" t="s">
        <v>486</v>
      </c>
      <c r="N31" s="264" t="s">
        <v>487</v>
      </c>
    </row>
    <row r="32" spans="1:16" ht="27" customHeight="1" x14ac:dyDescent="0.15">
      <c r="A32" s="250"/>
      <c r="B32" s="246"/>
      <c r="C32" s="246"/>
      <c r="D32" s="246"/>
      <c r="E32" s="246"/>
      <c r="F32" s="246"/>
      <c r="G32" s="1154" t="s">
        <v>505</v>
      </c>
      <c r="H32" s="1155"/>
      <c r="I32" s="1155"/>
      <c r="J32" s="1156"/>
      <c r="K32" s="296">
        <v>10028169</v>
      </c>
      <c r="L32" s="296">
        <v>52515</v>
      </c>
      <c r="M32" s="297">
        <v>31774</v>
      </c>
      <c r="N32" s="298">
        <v>65.3</v>
      </c>
    </row>
    <row r="33" spans="1:16" ht="13.5" customHeight="1" x14ac:dyDescent="0.15">
      <c r="A33" s="250"/>
      <c r="B33" s="246"/>
      <c r="C33" s="246"/>
      <c r="D33" s="246"/>
      <c r="E33" s="246"/>
      <c r="F33" s="246"/>
      <c r="G33" s="1154" t="s">
        <v>506</v>
      </c>
      <c r="H33" s="1155"/>
      <c r="I33" s="1155"/>
      <c r="J33" s="1156"/>
      <c r="K33" s="296" t="s">
        <v>507</v>
      </c>
      <c r="L33" s="296" t="s">
        <v>507</v>
      </c>
      <c r="M33" s="297">
        <v>8</v>
      </c>
      <c r="N33" s="298" t="s">
        <v>507</v>
      </c>
    </row>
    <row r="34" spans="1:16" ht="27" customHeight="1" x14ac:dyDescent="0.15">
      <c r="A34" s="250"/>
      <c r="B34" s="246"/>
      <c r="C34" s="246"/>
      <c r="D34" s="246"/>
      <c r="E34" s="246"/>
      <c r="F34" s="246"/>
      <c r="G34" s="1154" t="s">
        <v>508</v>
      </c>
      <c r="H34" s="1155"/>
      <c r="I34" s="1155"/>
      <c r="J34" s="1156"/>
      <c r="K34" s="296" t="s">
        <v>507</v>
      </c>
      <c r="L34" s="296" t="s">
        <v>507</v>
      </c>
      <c r="M34" s="297">
        <v>51</v>
      </c>
      <c r="N34" s="298" t="s">
        <v>507</v>
      </c>
    </row>
    <row r="35" spans="1:16" ht="27" customHeight="1" x14ac:dyDescent="0.15">
      <c r="A35" s="250"/>
      <c r="B35" s="246"/>
      <c r="C35" s="246"/>
      <c r="D35" s="246"/>
      <c r="E35" s="246"/>
      <c r="F35" s="246"/>
      <c r="G35" s="1154" t="s">
        <v>509</v>
      </c>
      <c r="H35" s="1155"/>
      <c r="I35" s="1155"/>
      <c r="J35" s="1156"/>
      <c r="K35" s="296">
        <v>4494413</v>
      </c>
      <c r="L35" s="296">
        <v>23536</v>
      </c>
      <c r="M35" s="297">
        <v>10918</v>
      </c>
      <c r="N35" s="298">
        <v>115.6</v>
      </c>
    </row>
    <row r="36" spans="1:16" ht="27" customHeight="1" x14ac:dyDescent="0.15">
      <c r="A36" s="250"/>
      <c r="B36" s="246"/>
      <c r="C36" s="246"/>
      <c r="D36" s="246"/>
      <c r="E36" s="246"/>
      <c r="F36" s="246"/>
      <c r="G36" s="1154" t="s">
        <v>510</v>
      </c>
      <c r="H36" s="1155"/>
      <c r="I36" s="1155"/>
      <c r="J36" s="1156"/>
      <c r="K36" s="296">
        <v>327886</v>
      </c>
      <c r="L36" s="296">
        <v>1717</v>
      </c>
      <c r="M36" s="297">
        <v>463</v>
      </c>
      <c r="N36" s="298">
        <v>270.8</v>
      </c>
    </row>
    <row r="37" spans="1:16" ht="13.5" customHeight="1" x14ac:dyDescent="0.15">
      <c r="A37" s="250"/>
      <c r="B37" s="246"/>
      <c r="C37" s="246"/>
      <c r="D37" s="246"/>
      <c r="E37" s="246"/>
      <c r="F37" s="246"/>
      <c r="G37" s="1154" t="s">
        <v>511</v>
      </c>
      <c r="H37" s="1155"/>
      <c r="I37" s="1155"/>
      <c r="J37" s="1156"/>
      <c r="K37" s="296">
        <v>72733</v>
      </c>
      <c r="L37" s="296">
        <v>381</v>
      </c>
      <c r="M37" s="297">
        <v>976</v>
      </c>
      <c r="N37" s="298">
        <v>-61</v>
      </c>
    </row>
    <row r="38" spans="1:16" ht="27" customHeight="1" x14ac:dyDescent="0.15">
      <c r="A38" s="250"/>
      <c r="B38" s="246"/>
      <c r="C38" s="246"/>
      <c r="D38" s="246"/>
      <c r="E38" s="246"/>
      <c r="F38" s="246"/>
      <c r="G38" s="1157" t="s">
        <v>512</v>
      </c>
      <c r="H38" s="1158"/>
      <c r="I38" s="1158"/>
      <c r="J38" s="1159"/>
      <c r="K38" s="299">
        <v>296</v>
      </c>
      <c r="L38" s="299">
        <v>2</v>
      </c>
      <c r="M38" s="300">
        <v>2</v>
      </c>
      <c r="N38" s="301">
        <v>0</v>
      </c>
      <c r="O38" s="295"/>
    </row>
    <row r="39" spans="1:16" x14ac:dyDescent="0.15">
      <c r="A39" s="250"/>
      <c r="B39" s="246"/>
      <c r="C39" s="246"/>
      <c r="D39" s="246"/>
      <c r="E39" s="246"/>
      <c r="F39" s="246"/>
      <c r="G39" s="1157" t="s">
        <v>513</v>
      </c>
      <c r="H39" s="1158"/>
      <c r="I39" s="1158"/>
      <c r="J39" s="1159"/>
      <c r="K39" s="302">
        <v>-952202</v>
      </c>
      <c r="L39" s="302">
        <v>-4986</v>
      </c>
      <c r="M39" s="303">
        <v>-8001</v>
      </c>
      <c r="N39" s="304">
        <v>-37.700000000000003</v>
      </c>
      <c r="O39" s="295"/>
    </row>
    <row r="40" spans="1:16" ht="27" customHeight="1" x14ac:dyDescent="0.15">
      <c r="A40" s="250"/>
      <c r="B40" s="246"/>
      <c r="C40" s="246"/>
      <c r="D40" s="246"/>
      <c r="E40" s="246"/>
      <c r="F40" s="246"/>
      <c r="G40" s="1154" t="s">
        <v>514</v>
      </c>
      <c r="H40" s="1155"/>
      <c r="I40" s="1155"/>
      <c r="J40" s="1156"/>
      <c r="K40" s="302">
        <v>-9303277</v>
      </c>
      <c r="L40" s="302">
        <v>-48718</v>
      </c>
      <c r="M40" s="303">
        <v>-27445</v>
      </c>
      <c r="N40" s="304">
        <v>77.5</v>
      </c>
      <c r="O40" s="295"/>
    </row>
    <row r="41" spans="1:16" x14ac:dyDescent="0.15">
      <c r="A41" s="250"/>
      <c r="B41" s="246"/>
      <c r="C41" s="246"/>
      <c r="D41" s="246"/>
      <c r="E41" s="246"/>
      <c r="F41" s="246"/>
      <c r="G41" s="1160" t="s">
        <v>281</v>
      </c>
      <c r="H41" s="1161"/>
      <c r="I41" s="1161"/>
      <c r="J41" s="1162"/>
      <c r="K41" s="296">
        <v>4668018</v>
      </c>
      <c r="L41" s="302">
        <v>24445</v>
      </c>
      <c r="M41" s="303">
        <v>8747</v>
      </c>
      <c r="N41" s="304">
        <v>179.5</v>
      </c>
      <c r="O41" s="295"/>
    </row>
    <row r="42" spans="1:16" x14ac:dyDescent="0.15">
      <c r="A42" s="250"/>
      <c r="B42" s="246"/>
      <c r="C42" s="246"/>
      <c r="D42" s="246"/>
      <c r="E42" s="246"/>
      <c r="F42" s="246"/>
      <c r="G42" s="305" t="s">
        <v>515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517</v>
      </c>
      <c r="H48" s="310"/>
      <c r="I48" s="310"/>
      <c r="J48" s="310"/>
      <c r="K48" s="310"/>
      <c r="L48" s="310"/>
      <c r="M48" s="311"/>
      <c r="N48" s="310"/>
    </row>
    <row r="49" spans="1:14" ht="13.5" customHeight="1" x14ac:dyDescent="0.15">
      <c r="A49" s="250"/>
      <c r="B49" s="246"/>
      <c r="C49" s="246"/>
      <c r="D49" s="246"/>
      <c r="E49" s="246"/>
      <c r="F49" s="246"/>
      <c r="G49" s="312"/>
      <c r="H49" s="313"/>
      <c r="I49" s="1147" t="s">
        <v>483</v>
      </c>
      <c r="J49" s="1149" t="s">
        <v>518</v>
      </c>
      <c r="K49" s="1150"/>
      <c r="L49" s="1150"/>
      <c r="M49" s="1150"/>
      <c r="N49" s="1151"/>
    </row>
    <row r="50" spans="1:14" x14ac:dyDescent="0.15">
      <c r="A50" s="250"/>
      <c r="B50" s="246"/>
      <c r="C50" s="246"/>
      <c r="D50" s="246"/>
      <c r="E50" s="246"/>
      <c r="F50" s="246"/>
      <c r="G50" s="314"/>
      <c r="H50" s="315"/>
      <c r="I50" s="1148"/>
      <c r="J50" s="316" t="s">
        <v>519</v>
      </c>
      <c r="K50" s="317" t="s">
        <v>520</v>
      </c>
      <c r="L50" s="318" t="s">
        <v>521</v>
      </c>
      <c r="M50" s="319" t="s">
        <v>522</v>
      </c>
      <c r="N50" s="320" t="s">
        <v>523</v>
      </c>
    </row>
    <row r="51" spans="1:14" x14ac:dyDescent="0.15">
      <c r="A51" s="250"/>
      <c r="B51" s="246"/>
      <c r="C51" s="246"/>
      <c r="D51" s="246"/>
      <c r="E51" s="246"/>
      <c r="F51" s="246"/>
      <c r="G51" s="312" t="s">
        <v>524</v>
      </c>
      <c r="H51" s="313"/>
      <c r="I51" s="321">
        <v>9779987</v>
      </c>
      <c r="J51" s="322">
        <v>50407</v>
      </c>
      <c r="K51" s="323">
        <v>11.5</v>
      </c>
      <c r="L51" s="324">
        <v>39052</v>
      </c>
      <c r="M51" s="325">
        <v>6.2</v>
      </c>
      <c r="N51" s="326">
        <v>5.3</v>
      </c>
    </row>
    <row r="52" spans="1:14" x14ac:dyDescent="0.15">
      <c r="A52" s="250"/>
      <c r="B52" s="246"/>
      <c r="C52" s="246"/>
      <c r="D52" s="246"/>
      <c r="E52" s="246"/>
      <c r="F52" s="246"/>
      <c r="G52" s="327"/>
      <c r="H52" s="328" t="s">
        <v>525</v>
      </c>
      <c r="I52" s="329">
        <v>5717328</v>
      </c>
      <c r="J52" s="330">
        <v>29468</v>
      </c>
      <c r="K52" s="331">
        <v>55.5</v>
      </c>
      <c r="L52" s="332">
        <v>21186</v>
      </c>
      <c r="M52" s="333">
        <v>1</v>
      </c>
      <c r="N52" s="334">
        <v>54.5</v>
      </c>
    </row>
    <row r="53" spans="1:14" x14ac:dyDescent="0.15">
      <c r="A53" s="250"/>
      <c r="B53" s="246"/>
      <c r="C53" s="246"/>
      <c r="D53" s="246"/>
      <c r="E53" s="246"/>
      <c r="F53" s="246"/>
      <c r="G53" s="312" t="s">
        <v>526</v>
      </c>
      <c r="H53" s="313"/>
      <c r="I53" s="321">
        <v>10888343</v>
      </c>
      <c r="J53" s="322">
        <v>56152</v>
      </c>
      <c r="K53" s="323">
        <v>11.4</v>
      </c>
      <c r="L53" s="324">
        <v>41235</v>
      </c>
      <c r="M53" s="325">
        <v>5.6</v>
      </c>
      <c r="N53" s="326">
        <v>5.8</v>
      </c>
    </row>
    <row r="54" spans="1:14" x14ac:dyDescent="0.15">
      <c r="A54" s="250"/>
      <c r="B54" s="246"/>
      <c r="C54" s="246"/>
      <c r="D54" s="246"/>
      <c r="E54" s="246"/>
      <c r="F54" s="246"/>
      <c r="G54" s="327"/>
      <c r="H54" s="328" t="s">
        <v>525</v>
      </c>
      <c r="I54" s="329">
        <v>5577640</v>
      </c>
      <c r="J54" s="330">
        <v>28764</v>
      </c>
      <c r="K54" s="331">
        <v>-2.4</v>
      </c>
      <c r="L54" s="332">
        <v>22086</v>
      </c>
      <c r="M54" s="333">
        <v>4.2</v>
      </c>
      <c r="N54" s="334">
        <v>-6.6</v>
      </c>
    </row>
    <row r="55" spans="1:14" x14ac:dyDescent="0.15">
      <c r="A55" s="250"/>
      <c r="B55" s="246"/>
      <c r="C55" s="246"/>
      <c r="D55" s="246"/>
      <c r="E55" s="246"/>
      <c r="F55" s="246"/>
      <c r="G55" s="312" t="s">
        <v>527</v>
      </c>
      <c r="H55" s="313"/>
      <c r="I55" s="321">
        <v>7163519</v>
      </c>
      <c r="J55" s="322">
        <v>37104</v>
      </c>
      <c r="K55" s="323">
        <v>-33.9</v>
      </c>
      <c r="L55" s="324">
        <v>41862</v>
      </c>
      <c r="M55" s="325">
        <v>1.5</v>
      </c>
      <c r="N55" s="326">
        <v>-35.4</v>
      </c>
    </row>
    <row r="56" spans="1:14" x14ac:dyDescent="0.15">
      <c r="A56" s="250"/>
      <c r="B56" s="246"/>
      <c r="C56" s="246"/>
      <c r="D56" s="246"/>
      <c r="E56" s="246"/>
      <c r="F56" s="246"/>
      <c r="G56" s="327"/>
      <c r="H56" s="328" t="s">
        <v>525</v>
      </c>
      <c r="I56" s="329">
        <v>2969970</v>
      </c>
      <c r="J56" s="330">
        <v>15383</v>
      </c>
      <c r="K56" s="331">
        <v>-46.5</v>
      </c>
      <c r="L56" s="332">
        <v>23710</v>
      </c>
      <c r="M56" s="333">
        <v>7.4</v>
      </c>
      <c r="N56" s="334">
        <v>-53.9</v>
      </c>
    </row>
    <row r="57" spans="1:14" x14ac:dyDescent="0.15">
      <c r="A57" s="250"/>
      <c r="B57" s="246"/>
      <c r="C57" s="246"/>
      <c r="D57" s="246"/>
      <c r="E57" s="246"/>
      <c r="F57" s="246"/>
      <c r="G57" s="312" t="s">
        <v>528</v>
      </c>
      <c r="H57" s="313"/>
      <c r="I57" s="321">
        <v>7907030</v>
      </c>
      <c r="J57" s="322">
        <v>41189</v>
      </c>
      <c r="K57" s="323">
        <v>11</v>
      </c>
      <c r="L57" s="324">
        <v>43554</v>
      </c>
      <c r="M57" s="325">
        <v>4</v>
      </c>
      <c r="N57" s="326">
        <v>7</v>
      </c>
    </row>
    <row r="58" spans="1:14" x14ac:dyDescent="0.15">
      <c r="A58" s="250"/>
      <c r="B58" s="246"/>
      <c r="C58" s="246"/>
      <c r="D58" s="246"/>
      <c r="E58" s="246"/>
      <c r="F58" s="246"/>
      <c r="G58" s="327"/>
      <c r="H58" s="328" t="s">
        <v>525</v>
      </c>
      <c r="I58" s="329">
        <v>3650869</v>
      </c>
      <c r="J58" s="330">
        <v>19018</v>
      </c>
      <c r="K58" s="331">
        <v>23.6</v>
      </c>
      <c r="L58" s="332">
        <v>24811</v>
      </c>
      <c r="M58" s="333">
        <v>4.5999999999999996</v>
      </c>
      <c r="N58" s="334">
        <v>19</v>
      </c>
    </row>
    <row r="59" spans="1:14" x14ac:dyDescent="0.15">
      <c r="A59" s="250"/>
      <c r="B59" s="246"/>
      <c r="C59" s="246"/>
      <c r="D59" s="246"/>
      <c r="E59" s="246"/>
      <c r="F59" s="246"/>
      <c r="G59" s="312" t="s">
        <v>529</v>
      </c>
      <c r="H59" s="313"/>
      <c r="I59" s="321">
        <v>9196904</v>
      </c>
      <c r="J59" s="322">
        <v>48161</v>
      </c>
      <c r="K59" s="323">
        <v>16.899999999999999</v>
      </c>
      <c r="L59" s="324">
        <v>42581</v>
      </c>
      <c r="M59" s="325">
        <v>-2.2000000000000002</v>
      </c>
      <c r="N59" s="326">
        <v>19.100000000000001</v>
      </c>
    </row>
    <row r="60" spans="1:14" x14ac:dyDescent="0.15">
      <c r="A60" s="250"/>
      <c r="B60" s="246"/>
      <c r="C60" s="246"/>
      <c r="D60" s="246"/>
      <c r="E60" s="246"/>
      <c r="F60" s="246"/>
      <c r="G60" s="327"/>
      <c r="H60" s="328" t="s">
        <v>525</v>
      </c>
      <c r="I60" s="335">
        <v>5745339</v>
      </c>
      <c r="J60" s="330">
        <v>30087</v>
      </c>
      <c r="K60" s="331">
        <v>58.2</v>
      </c>
      <c r="L60" s="332">
        <v>24354</v>
      </c>
      <c r="M60" s="333">
        <v>-1.8</v>
      </c>
      <c r="N60" s="334">
        <v>60</v>
      </c>
    </row>
    <row r="61" spans="1:14" x14ac:dyDescent="0.15">
      <c r="A61" s="250"/>
      <c r="B61" s="246"/>
      <c r="C61" s="246"/>
      <c r="D61" s="246"/>
      <c r="E61" s="246"/>
      <c r="F61" s="246"/>
      <c r="G61" s="312" t="s">
        <v>530</v>
      </c>
      <c r="H61" s="336"/>
      <c r="I61" s="337">
        <v>8987157</v>
      </c>
      <c r="J61" s="338">
        <v>46603</v>
      </c>
      <c r="K61" s="339">
        <v>3.4</v>
      </c>
      <c r="L61" s="340">
        <v>41657</v>
      </c>
      <c r="M61" s="341">
        <v>3</v>
      </c>
      <c r="N61" s="326">
        <v>0.4</v>
      </c>
    </row>
    <row r="62" spans="1:14" x14ac:dyDescent="0.15">
      <c r="A62" s="250"/>
      <c r="B62" s="246"/>
      <c r="C62" s="246"/>
      <c r="D62" s="246"/>
      <c r="E62" s="246"/>
      <c r="F62" s="246"/>
      <c r="G62" s="327"/>
      <c r="H62" s="328" t="s">
        <v>525</v>
      </c>
      <c r="I62" s="329">
        <v>4732229</v>
      </c>
      <c r="J62" s="330">
        <v>24544</v>
      </c>
      <c r="K62" s="331">
        <v>17.7</v>
      </c>
      <c r="L62" s="332">
        <v>23229</v>
      </c>
      <c r="M62" s="333">
        <v>3.1</v>
      </c>
      <c r="N62" s="334">
        <v>14.6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80" zoomScaleNormal="100" zoomScaleSheetLayoutView="8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80" zoomScaleNormal="100" zoomScaleSheetLayoutView="8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80" zoomScaleNormal="100" zoomScaleSheetLayoutView="8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72" t="s">
        <v>3</v>
      </c>
      <c r="D47" s="1172"/>
      <c r="E47" s="1173"/>
      <c r="F47" s="11">
        <v>3.05</v>
      </c>
      <c r="G47" s="12">
        <v>3.39</v>
      </c>
      <c r="H47" s="12">
        <v>3.83</v>
      </c>
      <c r="I47" s="12">
        <v>6.35</v>
      </c>
      <c r="J47" s="13">
        <v>6.73</v>
      </c>
    </row>
    <row r="48" spans="2:10" ht="57.75" customHeight="1" x14ac:dyDescent="0.15">
      <c r="B48" s="14"/>
      <c r="C48" s="1174" t="s">
        <v>4</v>
      </c>
      <c r="D48" s="1174"/>
      <c r="E48" s="1175"/>
      <c r="F48" s="15">
        <v>3.08</v>
      </c>
      <c r="G48" s="16">
        <v>3.75</v>
      </c>
      <c r="H48" s="16">
        <v>2.99</v>
      </c>
      <c r="I48" s="16">
        <v>3.33</v>
      </c>
      <c r="J48" s="17">
        <v>2.48</v>
      </c>
    </row>
    <row r="49" spans="2:10" ht="57.75" customHeight="1" thickBot="1" x14ac:dyDescent="0.2">
      <c r="B49" s="18"/>
      <c r="C49" s="1176" t="s">
        <v>5</v>
      </c>
      <c r="D49" s="1176"/>
      <c r="E49" s="1177"/>
      <c r="F49" s="19">
        <v>0.93</v>
      </c>
      <c r="G49" s="20">
        <v>1.75</v>
      </c>
      <c r="H49" s="20">
        <v>1.17</v>
      </c>
      <c r="I49" s="20">
        <v>2.9</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85" zoomScaleNormal="100" zoomScaleSheetLayoutView="85"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84" t="s">
        <v>538</v>
      </c>
      <c r="D34" s="1184"/>
      <c r="E34" s="1185"/>
      <c r="F34" s="32">
        <v>5.99</v>
      </c>
      <c r="G34" s="33">
        <v>6.61</v>
      </c>
      <c r="H34" s="33">
        <v>6.96</v>
      </c>
      <c r="I34" s="33">
        <v>6.68</v>
      </c>
      <c r="J34" s="34">
        <v>6.76</v>
      </c>
      <c r="K34" s="22"/>
      <c r="L34" s="22"/>
      <c r="M34" s="22"/>
      <c r="N34" s="22"/>
      <c r="O34" s="22"/>
      <c r="P34" s="22"/>
    </row>
    <row r="35" spans="1:16" ht="39" customHeight="1" x14ac:dyDescent="0.15">
      <c r="A35" s="22"/>
      <c r="B35" s="35"/>
      <c r="C35" s="1178" t="s">
        <v>539</v>
      </c>
      <c r="D35" s="1179"/>
      <c r="E35" s="1180"/>
      <c r="F35" s="36">
        <v>1.03</v>
      </c>
      <c r="G35" s="37">
        <v>1.48</v>
      </c>
      <c r="H35" s="37">
        <v>2</v>
      </c>
      <c r="I35" s="37">
        <v>3.04</v>
      </c>
      <c r="J35" s="38">
        <v>3.47</v>
      </c>
      <c r="K35" s="22"/>
      <c r="L35" s="22"/>
      <c r="M35" s="22"/>
      <c r="N35" s="22"/>
      <c r="O35" s="22"/>
      <c r="P35" s="22"/>
    </row>
    <row r="36" spans="1:16" ht="39" customHeight="1" x14ac:dyDescent="0.15">
      <c r="A36" s="22"/>
      <c r="B36" s="35"/>
      <c r="C36" s="1178" t="s">
        <v>540</v>
      </c>
      <c r="D36" s="1179"/>
      <c r="E36" s="1180"/>
      <c r="F36" s="36">
        <v>3.2</v>
      </c>
      <c r="G36" s="37">
        <v>3.27</v>
      </c>
      <c r="H36" s="37">
        <v>3.31</v>
      </c>
      <c r="I36" s="37">
        <v>3.45</v>
      </c>
      <c r="J36" s="38">
        <v>3.21</v>
      </c>
      <c r="K36" s="22"/>
      <c r="L36" s="22"/>
      <c r="M36" s="22"/>
      <c r="N36" s="22"/>
      <c r="O36" s="22"/>
      <c r="P36" s="22"/>
    </row>
    <row r="37" spans="1:16" ht="39" customHeight="1" x14ac:dyDescent="0.15">
      <c r="A37" s="22"/>
      <c r="B37" s="35"/>
      <c r="C37" s="1178" t="s">
        <v>541</v>
      </c>
      <c r="D37" s="1179"/>
      <c r="E37" s="1180"/>
      <c r="F37" s="36">
        <v>3.04</v>
      </c>
      <c r="G37" s="37">
        <v>3.71</v>
      </c>
      <c r="H37" s="37">
        <v>2.97</v>
      </c>
      <c r="I37" s="37">
        <v>3.3</v>
      </c>
      <c r="J37" s="38">
        <v>2.46</v>
      </c>
      <c r="K37" s="22"/>
      <c r="L37" s="22"/>
      <c r="M37" s="22"/>
      <c r="N37" s="22"/>
      <c r="O37" s="22"/>
      <c r="P37" s="22"/>
    </row>
    <row r="38" spans="1:16" ht="39" customHeight="1" x14ac:dyDescent="0.15">
      <c r="A38" s="22"/>
      <c r="B38" s="35"/>
      <c r="C38" s="1178" t="s">
        <v>542</v>
      </c>
      <c r="D38" s="1179"/>
      <c r="E38" s="1180"/>
      <c r="F38" s="36">
        <v>0.5</v>
      </c>
      <c r="G38" s="37">
        <v>1.2</v>
      </c>
      <c r="H38" s="37">
        <v>1.1000000000000001</v>
      </c>
      <c r="I38" s="37">
        <v>1.17</v>
      </c>
      <c r="J38" s="38">
        <v>1.66</v>
      </c>
      <c r="K38" s="22"/>
      <c r="L38" s="22"/>
      <c r="M38" s="22"/>
      <c r="N38" s="22"/>
      <c r="O38" s="22"/>
      <c r="P38" s="22"/>
    </row>
    <row r="39" spans="1:16" ht="39" customHeight="1" x14ac:dyDescent="0.15">
      <c r="A39" s="22"/>
      <c r="B39" s="35"/>
      <c r="C39" s="1178" t="s">
        <v>543</v>
      </c>
      <c r="D39" s="1179"/>
      <c r="E39" s="1180"/>
      <c r="F39" s="36">
        <v>1.23</v>
      </c>
      <c r="G39" s="37">
        <v>1.05</v>
      </c>
      <c r="H39" s="37">
        <v>0.93</v>
      </c>
      <c r="I39" s="37">
        <v>0.71</v>
      </c>
      <c r="J39" s="38">
        <v>0.96</v>
      </c>
      <c r="K39" s="22"/>
      <c r="L39" s="22"/>
      <c r="M39" s="22"/>
      <c r="N39" s="22"/>
      <c r="O39" s="22"/>
      <c r="P39" s="22"/>
    </row>
    <row r="40" spans="1:16" ht="39" customHeight="1" x14ac:dyDescent="0.15">
      <c r="A40" s="22"/>
      <c r="B40" s="35"/>
      <c r="C40" s="1178" t="s">
        <v>544</v>
      </c>
      <c r="D40" s="1179"/>
      <c r="E40" s="1180"/>
      <c r="F40" s="36">
        <v>0.02</v>
      </c>
      <c r="G40" s="37">
        <v>0.01</v>
      </c>
      <c r="H40" s="37">
        <v>0</v>
      </c>
      <c r="I40" s="37">
        <v>0.01</v>
      </c>
      <c r="J40" s="38">
        <v>0.3</v>
      </c>
      <c r="K40" s="22"/>
      <c r="L40" s="22"/>
      <c r="M40" s="22"/>
      <c r="N40" s="22"/>
      <c r="O40" s="22"/>
      <c r="P40" s="22"/>
    </row>
    <row r="41" spans="1:16" ht="39" customHeight="1" x14ac:dyDescent="0.15">
      <c r="A41" s="22"/>
      <c r="B41" s="35"/>
      <c r="C41" s="1178" t="s">
        <v>545</v>
      </c>
      <c r="D41" s="1179"/>
      <c r="E41" s="1180"/>
      <c r="F41" s="36">
        <v>0.01</v>
      </c>
      <c r="G41" s="37">
        <v>7.0000000000000007E-2</v>
      </c>
      <c r="H41" s="37">
        <v>0.18</v>
      </c>
      <c r="I41" s="37">
        <v>0.11</v>
      </c>
      <c r="J41" s="38">
        <v>0.02</v>
      </c>
      <c r="K41" s="22"/>
      <c r="L41" s="22"/>
      <c r="M41" s="22"/>
      <c r="N41" s="22"/>
      <c r="O41" s="22"/>
      <c r="P41" s="22"/>
    </row>
    <row r="42" spans="1:16" ht="39" customHeight="1" x14ac:dyDescent="0.15">
      <c r="A42" s="22"/>
      <c r="B42" s="39"/>
      <c r="C42" s="1178" t="s">
        <v>546</v>
      </c>
      <c r="D42" s="1179"/>
      <c r="E42" s="1180"/>
      <c r="F42" s="36" t="s">
        <v>507</v>
      </c>
      <c r="G42" s="37" t="s">
        <v>507</v>
      </c>
      <c r="H42" s="37" t="s">
        <v>507</v>
      </c>
      <c r="I42" s="37" t="s">
        <v>507</v>
      </c>
      <c r="J42" s="38" t="s">
        <v>507</v>
      </c>
      <c r="K42" s="22"/>
      <c r="L42" s="22"/>
      <c r="M42" s="22"/>
      <c r="N42" s="22"/>
      <c r="O42" s="22"/>
      <c r="P42" s="22"/>
    </row>
    <row r="43" spans="1:16" ht="39" customHeight="1" thickBot="1" x14ac:dyDescent="0.2">
      <c r="A43" s="22"/>
      <c r="B43" s="40"/>
      <c r="C43" s="1181" t="s">
        <v>547</v>
      </c>
      <c r="D43" s="1182"/>
      <c r="E43" s="1183"/>
      <c r="F43" s="41">
        <v>7.0000000000000007E-2</v>
      </c>
      <c r="G43" s="42">
        <v>0.1</v>
      </c>
      <c r="H43" s="42">
        <v>0.05</v>
      </c>
      <c r="I43" s="42">
        <v>0.06</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85" zoomScaleNormal="100" zoomScaleSheetLayoutView="8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11719</v>
      </c>
      <c r="L45" s="60">
        <v>11429</v>
      </c>
      <c r="M45" s="60">
        <v>11260</v>
      </c>
      <c r="N45" s="60">
        <v>10590</v>
      </c>
      <c r="O45" s="61">
        <v>10028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507</v>
      </c>
      <c r="L46" s="64" t="s">
        <v>507</v>
      </c>
      <c r="M46" s="64" t="s">
        <v>507</v>
      </c>
      <c r="N46" s="64" t="s">
        <v>507</v>
      </c>
      <c r="O46" s="65" t="s">
        <v>507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507</v>
      </c>
      <c r="L47" s="64" t="s">
        <v>507</v>
      </c>
      <c r="M47" s="64" t="s">
        <v>507</v>
      </c>
      <c r="N47" s="64" t="s">
        <v>507</v>
      </c>
      <c r="O47" s="65" t="s">
        <v>507</v>
      </c>
      <c r="P47" s="48"/>
      <c r="Q47" s="48"/>
      <c r="R47" s="48"/>
      <c r="S47" s="48"/>
      <c r="T47" s="48"/>
      <c r="U47" s="48"/>
    </row>
    <row r="48" spans="1:21" ht="30.75" customHeight="1" x14ac:dyDescent="0.15">
      <c r="A48" s="48"/>
      <c r="B48" s="1196"/>
      <c r="C48" s="1197"/>
      <c r="D48" s="62"/>
      <c r="E48" s="1188" t="s">
        <v>15</v>
      </c>
      <c r="F48" s="1188"/>
      <c r="G48" s="1188"/>
      <c r="H48" s="1188"/>
      <c r="I48" s="1188"/>
      <c r="J48" s="1189"/>
      <c r="K48" s="63">
        <v>4723</v>
      </c>
      <c r="L48" s="64">
        <v>4887</v>
      </c>
      <c r="M48" s="64">
        <v>4439</v>
      </c>
      <c r="N48" s="64">
        <v>5024</v>
      </c>
      <c r="O48" s="65">
        <v>4494</v>
      </c>
      <c r="P48" s="48"/>
      <c r="Q48" s="48"/>
      <c r="R48" s="48"/>
      <c r="S48" s="48"/>
      <c r="T48" s="48"/>
      <c r="U48" s="48"/>
    </row>
    <row r="49" spans="1:21" ht="30.75" customHeight="1" x14ac:dyDescent="0.15">
      <c r="A49" s="48"/>
      <c r="B49" s="1196"/>
      <c r="C49" s="1197"/>
      <c r="D49" s="62"/>
      <c r="E49" s="1188" t="s">
        <v>16</v>
      </c>
      <c r="F49" s="1188"/>
      <c r="G49" s="1188"/>
      <c r="H49" s="1188"/>
      <c r="I49" s="1188"/>
      <c r="J49" s="1189"/>
      <c r="K49" s="63">
        <v>527</v>
      </c>
      <c r="L49" s="64">
        <v>436</v>
      </c>
      <c r="M49" s="64">
        <v>258</v>
      </c>
      <c r="N49" s="64">
        <v>310</v>
      </c>
      <c r="O49" s="65">
        <v>328</v>
      </c>
      <c r="P49" s="48"/>
      <c r="Q49" s="48"/>
      <c r="R49" s="48"/>
      <c r="S49" s="48"/>
      <c r="T49" s="48"/>
      <c r="U49" s="48"/>
    </row>
    <row r="50" spans="1:21" ht="30.75" customHeight="1" x14ac:dyDescent="0.15">
      <c r="A50" s="48"/>
      <c r="B50" s="1196"/>
      <c r="C50" s="1197"/>
      <c r="D50" s="62"/>
      <c r="E50" s="1188" t="s">
        <v>17</v>
      </c>
      <c r="F50" s="1188"/>
      <c r="G50" s="1188"/>
      <c r="H50" s="1188"/>
      <c r="I50" s="1188"/>
      <c r="J50" s="1189"/>
      <c r="K50" s="63">
        <v>249</v>
      </c>
      <c r="L50" s="64">
        <v>190</v>
      </c>
      <c r="M50" s="64">
        <v>183</v>
      </c>
      <c r="N50" s="64">
        <v>110</v>
      </c>
      <c r="O50" s="65">
        <v>73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507</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11349</v>
      </c>
      <c r="L52" s="64">
        <v>11243</v>
      </c>
      <c r="M52" s="64">
        <v>11467</v>
      </c>
      <c r="N52" s="64">
        <v>11200</v>
      </c>
      <c r="O52" s="65">
        <v>10255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5869</v>
      </c>
      <c r="L53" s="69">
        <v>5699</v>
      </c>
      <c r="M53" s="69">
        <v>4673</v>
      </c>
      <c r="N53" s="69">
        <v>4834</v>
      </c>
      <c r="O53" s="70">
        <v>4668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85" zoomScaleNormal="100" zoomScaleSheetLayoutView="85"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532</v>
      </c>
      <c r="J40" s="79" t="s">
        <v>533</v>
      </c>
      <c r="K40" s="79" t="s">
        <v>534</v>
      </c>
      <c r="L40" s="79" t="s">
        <v>535</v>
      </c>
      <c r="M40" s="80" t="s">
        <v>536</v>
      </c>
    </row>
    <row r="41" spans="2:13" ht="27.75" customHeight="1" x14ac:dyDescent="0.15">
      <c r="B41" s="1214" t="s">
        <v>24</v>
      </c>
      <c r="C41" s="1215"/>
      <c r="D41" s="81"/>
      <c r="E41" s="1216" t="s">
        <v>25</v>
      </c>
      <c r="F41" s="1216"/>
      <c r="G41" s="1216"/>
      <c r="H41" s="1217"/>
      <c r="I41" s="82">
        <v>103917</v>
      </c>
      <c r="J41" s="83">
        <v>101100</v>
      </c>
      <c r="K41" s="83">
        <v>97409</v>
      </c>
      <c r="L41" s="83">
        <v>96377</v>
      </c>
      <c r="M41" s="84">
        <v>96779</v>
      </c>
    </row>
    <row r="42" spans="2:13" ht="27.75" customHeight="1" x14ac:dyDescent="0.15">
      <c r="B42" s="1204"/>
      <c r="C42" s="1205"/>
      <c r="D42" s="85"/>
      <c r="E42" s="1208" t="s">
        <v>26</v>
      </c>
      <c r="F42" s="1208"/>
      <c r="G42" s="1208"/>
      <c r="H42" s="1209"/>
      <c r="I42" s="86">
        <v>1014</v>
      </c>
      <c r="J42" s="87">
        <v>822</v>
      </c>
      <c r="K42" s="87">
        <v>697</v>
      </c>
      <c r="L42" s="87">
        <v>670</v>
      </c>
      <c r="M42" s="88">
        <v>774</v>
      </c>
    </row>
    <row r="43" spans="2:13" ht="27.75" customHeight="1" x14ac:dyDescent="0.15">
      <c r="B43" s="1204"/>
      <c r="C43" s="1205"/>
      <c r="D43" s="85"/>
      <c r="E43" s="1208" t="s">
        <v>27</v>
      </c>
      <c r="F43" s="1208"/>
      <c r="G43" s="1208"/>
      <c r="H43" s="1209"/>
      <c r="I43" s="86">
        <v>61177</v>
      </c>
      <c r="J43" s="87">
        <v>61823</v>
      </c>
      <c r="K43" s="87">
        <v>57594</v>
      </c>
      <c r="L43" s="87">
        <v>57616</v>
      </c>
      <c r="M43" s="88">
        <v>54205</v>
      </c>
    </row>
    <row r="44" spans="2:13" ht="27.75" customHeight="1" x14ac:dyDescent="0.15">
      <c r="B44" s="1204"/>
      <c r="C44" s="1205"/>
      <c r="D44" s="85"/>
      <c r="E44" s="1208" t="s">
        <v>28</v>
      </c>
      <c r="F44" s="1208"/>
      <c r="G44" s="1208"/>
      <c r="H44" s="1209"/>
      <c r="I44" s="86">
        <v>2073</v>
      </c>
      <c r="J44" s="87">
        <v>1886</v>
      </c>
      <c r="K44" s="87">
        <v>1933</v>
      </c>
      <c r="L44" s="87">
        <v>2024</v>
      </c>
      <c r="M44" s="88">
        <v>1948</v>
      </c>
    </row>
    <row r="45" spans="2:13" ht="27.75" customHeight="1" x14ac:dyDescent="0.15">
      <c r="B45" s="1204"/>
      <c r="C45" s="1205"/>
      <c r="D45" s="85"/>
      <c r="E45" s="1208" t="s">
        <v>29</v>
      </c>
      <c r="F45" s="1208"/>
      <c r="G45" s="1208"/>
      <c r="H45" s="1209"/>
      <c r="I45" s="86">
        <v>11681</v>
      </c>
      <c r="J45" s="87">
        <v>11285</v>
      </c>
      <c r="K45" s="87">
        <v>10808</v>
      </c>
      <c r="L45" s="87">
        <v>10112</v>
      </c>
      <c r="M45" s="88">
        <v>9995</v>
      </c>
    </row>
    <row r="46" spans="2:13" ht="27.75" customHeight="1" x14ac:dyDescent="0.15">
      <c r="B46" s="1204"/>
      <c r="C46" s="1205"/>
      <c r="D46" s="89"/>
      <c r="E46" s="1208" t="s">
        <v>30</v>
      </c>
      <c r="F46" s="1208"/>
      <c r="G46" s="1208"/>
      <c r="H46" s="1209"/>
      <c r="I46" s="86">
        <v>2092</v>
      </c>
      <c r="J46" s="87">
        <v>866</v>
      </c>
      <c r="K46" s="87">
        <v>1700</v>
      </c>
      <c r="L46" s="87">
        <v>1730</v>
      </c>
      <c r="M46" s="88">
        <v>2220</v>
      </c>
    </row>
    <row r="47" spans="2:13" ht="27.75" customHeight="1" x14ac:dyDescent="0.15">
      <c r="B47" s="1204"/>
      <c r="C47" s="1205"/>
      <c r="D47" s="90"/>
      <c r="E47" s="1218" t="s">
        <v>31</v>
      </c>
      <c r="F47" s="1219"/>
      <c r="G47" s="1219"/>
      <c r="H47" s="1220"/>
      <c r="I47" s="86" t="s">
        <v>507</v>
      </c>
      <c r="J47" s="87" t="s">
        <v>507</v>
      </c>
      <c r="K47" s="87" t="s">
        <v>507</v>
      </c>
      <c r="L47" s="87" t="s">
        <v>507</v>
      </c>
      <c r="M47" s="88" t="s">
        <v>507</v>
      </c>
    </row>
    <row r="48" spans="2:13" ht="27.75" customHeight="1" x14ac:dyDescent="0.15">
      <c r="B48" s="1204"/>
      <c r="C48" s="1205"/>
      <c r="D48" s="85"/>
      <c r="E48" s="1208" t="s">
        <v>32</v>
      </c>
      <c r="F48" s="1208"/>
      <c r="G48" s="1208"/>
      <c r="H48" s="1209"/>
      <c r="I48" s="86" t="s">
        <v>507</v>
      </c>
      <c r="J48" s="87" t="s">
        <v>507</v>
      </c>
      <c r="K48" s="87" t="s">
        <v>507</v>
      </c>
      <c r="L48" s="87" t="s">
        <v>507</v>
      </c>
      <c r="M48" s="88" t="s">
        <v>507</v>
      </c>
    </row>
    <row r="49" spans="2:13" ht="27.75" customHeight="1" x14ac:dyDescent="0.15">
      <c r="B49" s="1206"/>
      <c r="C49" s="1207"/>
      <c r="D49" s="85"/>
      <c r="E49" s="1208" t="s">
        <v>33</v>
      </c>
      <c r="F49" s="1208"/>
      <c r="G49" s="1208"/>
      <c r="H49" s="1209"/>
      <c r="I49" s="86" t="s">
        <v>507</v>
      </c>
      <c r="J49" s="87" t="s">
        <v>507</v>
      </c>
      <c r="K49" s="87" t="s">
        <v>507</v>
      </c>
      <c r="L49" s="87" t="s">
        <v>507</v>
      </c>
      <c r="M49" s="88" t="s">
        <v>507</v>
      </c>
    </row>
    <row r="50" spans="2:13" ht="27.75" customHeight="1" x14ac:dyDescent="0.15">
      <c r="B50" s="1202" t="s">
        <v>34</v>
      </c>
      <c r="C50" s="1203"/>
      <c r="D50" s="91"/>
      <c r="E50" s="1208" t="s">
        <v>35</v>
      </c>
      <c r="F50" s="1208"/>
      <c r="G50" s="1208"/>
      <c r="H50" s="1209"/>
      <c r="I50" s="86">
        <v>11753</v>
      </c>
      <c r="J50" s="87">
        <v>9805</v>
      </c>
      <c r="K50" s="87">
        <v>11669</v>
      </c>
      <c r="L50" s="87">
        <v>13594</v>
      </c>
      <c r="M50" s="88">
        <v>13730</v>
      </c>
    </row>
    <row r="51" spans="2:13" ht="27.75" customHeight="1" x14ac:dyDescent="0.15">
      <c r="B51" s="1204"/>
      <c r="C51" s="1205"/>
      <c r="D51" s="85"/>
      <c r="E51" s="1208" t="s">
        <v>36</v>
      </c>
      <c r="F51" s="1208"/>
      <c r="G51" s="1208"/>
      <c r="H51" s="1209"/>
      <c r="I51" s="86">
        <v>15784</v>
      </c>
      <c r="J51" s="87">
        <v>14100</v>
      </c>
      <c r="K51" s="87">
        <v>13180</v>
      </c>
      <c r="L51" s="87">
        <v>14489</v>
      </c>
      <c r="M51" s="88">
        <v>15205</v>
      </c>
    </row>
    <row r="52" spans="2:13" ht="27.75" customHeight="1" x14ac:dyDescent="0.15">
      <c r="B52" s="1206"/>
      <c r="C52" s="1207"/>
      <c r="D52" s="85"/>
      <c r="E52" s="1208" t="s">
        <v>37</v>
      </c>
      <c r="F52" s="1208"/>
      <c r="G52" s="1208"/>
      <c r="H52" s="1209"/>
      <c r="I52" s="86">
        <v>112217</v>
      </c>
      <c r="J52" s="87">
        <v>111720</v>
      </c>
      <c r="K52" s="87">
        <v>109205</v>
      </c>
      <c r="L52" s="87">
        <v>107853</v>
      </c>
      <c r="M52" s="88">
        <v>107237</v>
      </c>
    </row>
    <row r="53" spans="2:13" ht="27.75" customHeight="1" thickBot="1" x14ac:dyDescent="0.2">
      <c r="B53" s="1210" t="s">
        <v>21</v>
      </c>
      <c r="C53" s="1211"/>
      <c r="D53" s="92"/>
      <c r="E53" s="1212" t="s">
        <v>38</v>
      </c>
      <c r="F53" s="1212"/>
      <c r="G53" s="1212"/>
      <c r="H53" s="1213"/>
      <c r="I53" s="93">
        <v>42201</v>
      </c>
      <c r="J53" s="94">
        <v>42157</v>
      </c>
      <c r="K53" s="94">
        <v>36087</v>
      </c>
      <c r="L53" s="94">
        <v>32592</v>
      </c>
      <c r="M53" s="95">
        <v>29749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581</v>
      </c>
      <c r="I42" s="354"/>
      <c r="J42" s="354"/>
      <c r="K42" s="354"/>
      <c r="L42" s="246"/>
      <c r="M42" s="246"/>
      <c r="N42" s="246"/>
      <c r="O42" s="246"/>
    </row>
    <row r="43" spans="2:17" x14ac:dyDescent="0.15">
      <c r="B43" s="250"/>
      <c r="C43" s="246"/>
      <c r="D43" s="246"/>
      <c r="E43" s="246"/>
      <c r="F43" s="246"/>
      <c r="G43" s="1221" t="s">
        <v>590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582</v>
      </c>
    </row>
    <row r="50" spans="1:17" x14ac:dyDescent="0.15">
      <c r="B50" s="250"/>
      <c r="C50" s="246"/>
      <c r="D50" s="246"/>
      <c r="E50" s="246"/>
      <c r="F50" s="246"/>
      <c r="G50" s="1230"/>
      <c r="H50" s="1231"/>
      <c r="I50" s="1231"/>
      <c r="J50" s="1232"/>
      <c r="K50" s="356" t="s">
        <v>532</v>
      </c>
      <c r="L50" s="356" t="s">
        <v>533</v>
      </c>
      <c r="M50" s="356" t="s">
        <v>534</v>
      </c>
      <c r="N50" s="356" t="s">
        <v>535</v>
      </c>
      <c r="O50" s="356" t="s">
        <v>536</v>
      </c>
    </row>
    <row r="51" spans="1:17" x14ac:dyDescent="0.15">
      <c r="B51" s="250"/>
      <c r="C51" s="246"/>
      <c r="D51" s="246"/>
      <c r="E51" s="246"/>
      <c r="F51" s="246"/>
      <c r="G51" s="1233" t="s">
        <v>583</v>
      </c>
      <c r="H51" s="1234"/>
      <c r="I51" s="1239" t="s">
        <v>584</v>
      </c>
      <c r="J51" s="1239"/>
      <c r="K51" s="1241"/>
      <c r="L51" s="1241"/>
      <c r="M51" s="1241"/>
      <c r="N51" s="1242">
        <v>78.400000000000006</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585</v>
      </c>
      <c r="J53" s="1243"/>
      <c r="K53" s="1250"/>
      <c r="L53" s="1250"/>
      <c r="M53" s="1250"/>
      <c r="N53" s="1252">
        <v>48.6</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586</v>
      </c>
      <c r="H55" s="1245"/>
      <c r="I55" s="1243" t="s">
        <v>584</v>
      </c>
      <c r="J55" s="1243"/>
      <c r="K55" s="1241"/>
      <c r="L55" s="1241"/>
      <c r="M55" s="1241"/>
      <c r="N55" s="1242">
        <v>37.4</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585</v>
      </c>
      <c r="J57" s="1253"/>
      <c r="K57" s="1250"/>
      <c r="L57" s="1250"/>
      <c r="M57" s="1250"/>
      <c r="N57" s="1252">
        <v>54.4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587</v>
      </c>
      <c r="C63" s="246"/>
      <c r="D63" s="246"/>
      <c r="E63" s="246"/>
      <c r="F63" s="246"/>
      <c r="G63" s="246"/>
      <c r="H63" s="246"/>
      <c r="I63" s="246"/>
      <c r="J63" s="246"/>
      <c r="K63" s="246"/>
      <c r="L63" s="246"/>
      <c r="M63" s="246"/>
      <c r="N63" s="246"/>
      <c r="O63" s="246"/>
    </row>
    <row r="64" spans="1:17" x14ac:dyDescent="0.15">
      <c r="B64" s="250"/>
      <c r="C64" s="246"/>
      <c r="D64" s="246"/>
      <c r="E64" s="246"/>
      <c r="F64" s="246"/>
      <c r="G64" s="353" t="s">
        <v>581</v>
      </c>
      <c r="I64" s="354"/>
      <c r="J64" s="354"/>
      <c r="K64" s="354"/>
      <c r="L64" s="246"/>
      <c r="M64" s="246"/>
      <c r="N64" s="246"/>
      <c r="O64" s="246"/>
    </row>
    <row r="65" spans="2:30" x14ac:dyDescent="0.15">
      <c r="B65" s="250"/>
      <c r="C65" s="246"/>
      <c r="D65" s="246"/>
      <c r="E65" s="246"/>
      <c r="F65" s="246"/>
      <c r="G65" s="1221" t="s">
        <v>591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588</v>
      </c>
      <c r="I71" s="370"/>
      <c r="J71" s="366"/>
      <c r="K71" s="366"/>
      <c r="L71" s="367"/>
      <c r="M71" s="366"/>
      <c r="N71" s="367"/>
      <c r="O71" s="368"/>
    </row>
    <row r="72" spans="2:30" x14ac:dyDescent="0.15">
      <c r="B72" s="250"/>
      <c r="C72" s="246"/>
      <c r="D72" s="246"/>
      <c r="E72" s="246"/>
      <c r="F72" s="246"/>
      <c r="G72" s="1230"/>
      <c r="H72" s="1231"/>
      <c r="I72" s="1231"/>
      <c r="J72" s="1232"/>
      <c r="K72" s="356" t="s">
        <v>532</v>
      </c>
      <c r="L72" s="356" t="s">
        <v>533</v>
      </c>
      <c r="M72" s="356" t="s">
        <v>534</v>
      </c>
      <c r="N72" s="356" t="s">
        <v>535</v>
      </c>
      <c r="O72" s="356" t="s">
        <v>536</v>
      </c>
    </row>
    <row r="73" spans="2:30" x14ac:dyDescent="0.15">
      <c r="B73" s="250"/>
      <c r="C73" s="246"/>
      <c r="D73" s="246"/>
      <c r="E73" s="246"/>
      <c r="F73" s="246"/>
      <c r="G73" s="1233" t="s">
        <v>583</v>
      </c>
      <c r="H73" s="1234"/>
      <c r="I73" s="1239" t="s">
        <v>584</v>
      </c>
      <c r="J73" s="1239"/>
      <c r="K73" s="1254">
        <v>101.4</v>
      </c>
      <c r="L73" s="1254">
        <v>99.7</v>
      </c>
      <c r="M73" s="1242">
        <v>87.3</v>
      </c>
      <c r="N73" s="1242">
        <v>78.400000000000006</v>
      </c>
      <c r="O73" s="1242">
        <v>72.099999999999994</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589</v>
      </c>
      <c r="J75" s="1243"/>
      <c r="K75" s="1252">
        <v>15</v>
      </c>
      <c r="L75" s="1252">
        <v>14.3</v>
      </c>
      <c r="M75" s="1252">
        <v>12.9</v>
      </c>
      <c r="N75" s="1252">
        <v>12.1</v>
      </c>
      <c r="O75" s="1252">
        <v>11.4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586</v>
      </c>
      <c r="H77" s="1245"/>
      <c r="I77" s="1243" t="s">
        <v>584</v>
      </c>
      <c r="J77" s="1243"/>
      <c r="K77" s="1254">
        <v>57.8</v>
      </c>
      <c r="L77" s="1254">
        <v>49.8</v>
      </c>
      <c r="M77" s="1242">
        <v>45.1</v>
      </c>
      <c r="N77" s="1242">
        <v>37.4</v>
      </c>
      <c r="O77" s="1242">
        <v>31</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589</v>
      </c>
      <c r="J79" s="1253"/>
      <c r="K79" s="1256">
        <v>8.3000000000000007</v>
      </c>
      <c r="L79" s="1256">
        <v>7.7</v>
      </c>
      <c r="M79" s="1256">
        <v>7.1</v>
      </c>
      <c r="N79" s="1256">
        <v>6.3</v>
      </c>
      <c r="O79" s="1256">
        <v>5.2</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531</v>
      </c>
      <c r="G2" s="113"/>
      <c r="H2" s="114"/>
    </row>
    <row r="3" spans="1:8" x14ac:dyDescent="0.15">
      <c r="A3" s="110" t="s">
        <v>524</v>
      </c>
      <c r="B3" s="115"/>
      <c r="C3" s="116"/>
      <c r="D3" s="117">
        <v>50407</v>
      </c>
      <c r="E3" s="118"/>
      <c r="F3" s="119">
        <v>39052</v>
      </c>
      <c r="G3" s="120"/>
      <c r="H3" s="121"/>
    </row>
    <row r="4" spans="1:8" x14ac:dyDescent="0.15">
      <c r="A4" s="122"/>
      <c r="B4" s="123"/>
      <c r="C4" s="124"/>
      <c r="D4" s="125">
        <v>29468</v>
      </c>
      <c r="E4" s="126"/>
      <c r="F4" s="127">
        <v>21186</v>
      </c>
      <c r="G4" s="128"/>
      <c r="H4" s="129"/>
    </row>
    <row r="5" spans="1:8" x14ac:dyDescent="0.15">
      <c r="A5" s="110" t="s">
        <v>526</v>
      </c>
      <c r="B5" s="115"/>
      <c r="C5" s="116"/>
      <c r="D5" s="117">
        <v>56152</v>
      </c>
      <c r="E5" s="118"/>
      <c r="F5" s="119">
        <v>41235</v>
      </c>
      <c r="G5" s="120"/>
      <c r="H5" s="121"/>
    </row>
    <row r="6" spans="1:8" x14ac:dyDescent="0.15">
      <c r="A6" s="122"/>
      <c r="B6" s="123"/>
      <c r="C6" s="124"/>
      <c r="D6" s="125">
        <v>28764</v>
      </c>
      <c r="E6" s="126"/>
      <c r="F6" s="127">
        <v>22086</v>
      </c>
      <c r="G6" s="128"/>
      <c r="H6" s="129"/>
    </row>
    <row r="7" spans="1:8" x14ac:dyDescent="0.15">
      <c r="A7" s="110" t="s">
        <v>527</v>
      </c>
      <c r="B7" s="115"/>
      <c r="C7" s="116"/>
      <c r="D7" s="117">
        <v>37104</v>
      </c>
      <c r="E7" s="118"/>
      <c r="F7" s="119">
        <v>41862</v>
      </c>
      <c r="G7" s="120"/>
      <c r="H7" s="121"/>
    </row>
    <row r="8" spans="1:8" x14ac:dyDescent="0.15">
      <c r="A8" s="122"/>
      <c r="B8" s="123"/>
      <c r="C8" s="124"/>
      <c r="D8" s="125">
        <v>15383</v>
      </c>
      <c r="E8" s="126"/>
      <c r="F8" s="127">
        <v>23710</v>
      </c>
      <c r="G8" s="128"/>
      <c r="H8" s="129"/>
    </row>
    <row r="9" spans="1:8" x14ac:dyDescent="0.15">
      <c r="A9" s="110" t="s">
        <v>528</v>
      </c>
      <c r="B9" s="115"/>
      <c r="C9" s="116"/>
      <c r="D9" s="117">
        <v>41189</v>
      </c>
      <c r="E9" s="118"/>
      <c r="F9" s="119">
        <v>43554</v>
      </c>
      <c r="G9" s="120"/>
      <c r="H9" s="121"/>
    </row>
    <row r="10" spans="1:8" x14ac:dyDescent="0.15">
      <c r="A10" s="122"/>
      <c r="B10" s="123"/>
      <c r="C10" s="124"/>
      <c r="D10" s="125">
        <v>19018</v>
      </c>
      <c r="E10" s="126"/>
      <c r="F10" s="127">
        <v>24811</v>
      </c>
      <c r="G10" s="128"/>
      <c r="H10" s="129"/>
    </row>
    <row r="11" spans="1:8" x14ac:dyDescent="0.15">
      <c r="A11" s="110" t="s">
        <v>529</v>
      </c>
      <c r="B11" s="115"/>
      <c r="C11" s="116"/>
      <c r="D11" s="117">
        <v>48161</v>
      </c>
      <c r="E11" s="118"/>
      <c r="F11" s="119">
        <v>42581</v>
      </c>
      <c r="G11" s="120"/>
      <c r="H11" s="121"/>
    </row>
    <row r="12" spans="1:8" x14ac:dyDescent="0.15">
      <c r="A12" s="122"/>
      <c r="B12" s="123"/>
      <c r="C12" s="130"/>
      <c r="D12" s="125">
        <v>30087</v>
      </c>
      <c r="E12" s="126"/>
      <c r="F12" s="127">
        <v>24354</v>
      </c>
      <c r="G12" s="128"/>
      <c r="H12" s="129"/>
    </row>
    <row r="13" spans="1:8" x14ac:dyDescent="0.15">
      <c r="A13" s="110"/>
      <c r="B13" s="115"/>
      <c r="C13" s="131"/>
      <c r="D13" s="132">
        <v>46603</v>
      </c>
      <c r="E13" s="133"/>
      <c r="F13" s="134">
        <v>41657</v>
      </c>
      <c r="G13" s="135"/>
      <c r="H13" s="121"/>
    </row>
    <row r="14" spans="1:8" x14ac:dyDescent="0.15">
      <c r="A14" s="122"/>
      <c r="B14" s="123"/>
      <c r="C14" s="124"/>
      <c r="D14" s="125">
        <v>24544</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3.08</v>
      </c>
      <c r="C19" s="136">
        <f>ROUND(VALUE(SUBSTITUTE(実質収支比率等に係る経年分析!G$48,"▲","-")),2)</f>
        <v>3.75</v>
      </c>
      <c r="D19" s="136">
        <f>ROUND(VALUE(SUBSTITUTE(実質収支比率等に係る経年分析!H$48,"▲","-")),2)</f>
        <v>2.99</v>
      </c>
      <c r="E19" s="136">
        <f>ROUND(VALUE(SUBSTITUTE(実質収支比率等に係る経年分析!I$48,"▲","-")),2)</f>
        <v>3.33</v>
      </c>
      <c r="F19" s="136">
        <f>ROUND(VALUE(SUBSTITUTE(実質収支比率等に係る経年分析!J$48,"▲","-")),2)</f>
        <v>2.48</v>
      </c>
    </row>
    <row r="20" spans="1:11" x14ac:dyDescent="0.15">
      <c r="A20" s="136" t="s">
        <v>43</v>
      </c>
      <c r="B20" s="136">
        <f>ROUND(VALUE(SUBSTITUTE(実質収支比率等に係る経年分析!F$47,"▲","-")),2)</f>
        <v>3.05</v>
      </c>
      <c r="C20" s="136">
        <f>ROUND(VALUE(SUBSTITUTE(実質収支比率等に係る経年分析!G$47,"▲","-")),2)</f>
        <v>3.39</v>
      </c>
      <c r="D20" s="136">
        <f>ROUND(VALUE(SUBSTITUTE(実質収支比率等に係る経年分析!H$47,"▲","-")),2)</f>
        <v>3.83</v>
      </c>
      <c r="E20" s="136">
        <f>ROUND(VALUE(SUBSTITUTE(実質収支比率等に係る経年分析!I$47,"▲","-")),2)</f>
        <v>6.35</v>
      </c>
      <c r="F20" s="136">
        <f>ROUND(VALUE(SUBSTITUTE(実質収支比率等に係る経年分析!J$47,"▲","-")),2)</f>
        <v>6.73</v>
      </c>
    </row>
    <row r="21" spans="1:11" x14ac:dyDescent="0.15">
      <c r="A21" s="136" t="s">
        <v>44</v>
      </c>
      <c r="B21" s="136">
        <f>IF(ISNUMBER(VALUE(SUBSTITUTE(実質収支比率等に係る経年分析!F$49,"▲","-"))),ROUND(VALUE(SUBSTITUTE(実質収支比率等に係る経年分析!F$49,"▲","-")),2),NA())</f>
        <v>0.93</v>
      </c>
      <c r="C21" s="136">
        <f>IF(ISNUMBER(VALUE(SUBSTITUTE(実質収支比率等に係る経年分析!G$49,"▲","-"))),ROUND(VALUE(SUBSTITUTE(実質収支比率等に係る経年分析!G$49,"▲","-")),2),NA())</f>
        <v>1.75</v>
      </c>
      <c r="D21" s="136">
        <f>IF(ISNUMBER(VALUE(SUBSTITUTE(実質収支比率等に係る経年分析!H$49,"▲","-"))),ROUND(VALUE(SUBSTITUTE(実質収支比率等に係る経年分析!H$49,"▲","-")),2),NA())</f>
        <v>1.17</v>
      </c>
      <c r="E21" s="136">
        <f>IF(ISNUMBER(VALUE(SUBSTITUTE(実質収支比率等に係る経年分析!I$49,"▲","-"))),ROUND(VALUE(SUBSTITUTE(実質収支比率等に係る経年分析!I$49,"▲","-")),2),NA())</f>
        <v>2.9</v>
      </c>
      <c r="F21" s="136">
        <f>IF(ISNUMBER(VALUE(SUBSTITUTE(実質収支比率等に係る経年分析!J$49,"▲","-"))),ROUND(VALUE(SUBSTITUTE(実質収支比率等に係る経年分析!J$49,"▲","-")),2),NA())</f>
        <v>-0.68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土地区画整理費</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簡易水道事業費</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v>
      </c>
    </row>
    <row r="31" spans="1:11" x14ac:dyDescent="0.15">
      <c r="A31" s="137" t="str">
        <f>IF(連結実質赤字比率に係る赤字・黒字の構成分析!C$39="",NA(),連結実質赤字比率に係る赤字・黒字の構成分析!C$39)</f>
        <v>国民健康保険費</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0.93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0.71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0.96</v>
      </c>
    </row>
    <row r="32" spans="1:11" x14ac:dyDescent="0.15">
      <c r="A32" s="137" t="str">
        <f>IF(連結実質赤字比率に係る赤字・黒字の構成分析!C$38="",NA(),連結実質赤字比率に係る赤字・黒字の構成分析!C$38)</f>
        <v>介護保険費</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1.1000000000000001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1.66</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2.46</v>
      </c>
    </row>
    <row r="34" spans="1:16" x14ac:dyDescent="0.15">
      <c r="A34" s="137" t="str">
        <f>IF(連結実質赤字比率に係る赤字・黒字の構成分析!C$36="",NA(),連結実質赤字比率に係る赤字・黒字の構成分析!C$36)</f>
        <v>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3.21</v>
      </c>
    </row>
    <row r="35" spans="1:16" x14ac:dyDescent="0.15">
      <c r="A35" s="137" t="str">
        <f>IF(連結実質赤字比率に係る赤字・黒字の構成分析!C$35="",NA(),連結実質赤字比率に係る赤字・黒字の構成分析!C$35)</f>
        <v>下水道等事業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3.47</v>
      </c>
    </row>
    <row r="36" spans="1:16" x14ac:dyDescent="0.15">
      <c r="A36" s="137" t="str">
        <f>IF(連結実質赤字比率に係る赤字・黒字の構成分析!C$34="",NA(),連結実質赤字比率に係る赤字・黒字の構成分析!C$34)</f>
        <v>病院事業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11349</v>
      </c>
      <c r="E42" s="138"/>
      <c r="F42" s="138"/>
      <c r="G42" s="138">
        <f>'実質公債費比率（分子）の構造'!L$52</f>
        <v>11243</v>
      </c>
      <c r="H42" s="138"/>
      <c r="I42" s="138"/>
      <c r="J42" s="138">
        <f>'実質公債費比率（分子）の構造'!M$52</f>
        <v>11467</v>
      </c>
      <c r="K42" s="138"/>
      <c r="L42" s="138"/>
      <c r="M42" s="138">
        <f>'実質公債費比率（分子）の構造'!N$52</f>
        <v>11200</v>
      </c>
      <c r="N42" s="138"/>
      <c r="O42" s="138"/>
      <c r="P42" s="138">
        <f>'実質公債費比率（分子）の構造'!O$52</f>
        <v>10255</v>
      </c>
    </row>
    <row r="43" spans="1:16" x14ac:dyDescent="0.15">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249</v>
      </c>
      <c r="C44" s="138"/>
      <c r="D44" s="138"/>
      <c r="E44" s="138">
        <f>'実質公債費比率（分子）の構造'!L$50</f>
        <v>190</v>
      </c>
      <c r="F44" s="138"/>
      <c r="G44" s="138"/>
      <c r="H44" s="138">
        <f>'実質公債費比率（分子）の構造'!M$50</f>
        <v>183</v>
      </c>
      <c r="I44" s="138"/>
      <c r="J44" s="138"/>
      <c r="K44" s="138">
        <f>'実質公債費比率（分子）の構造'!N$50</f>
        <v>110</v>
      </c>
      <c r="L44" s="138"/>
      <c r="M44" s="138"/>
      <c r="N44" s="138">
        <f>'実質公債費比率（分子）の構造'!O$50</f>
        <v>73</v>
      </c>
      <c r="O44" s="138"/>
      <c r="P44" s="138"/>
    </row>
    <row r="45" spans="1:16" x14ac:dyDescent="0.15">
      <c r="A45" s="138" t="s">
        <v>54</v>
      </c>
      <c r="B45" s="138">
        <f>'実質公債費比率（分子）の構造'!K$49</f>
        <v>527</v>
      </c>
      <c r="C45" s="138"/>
      <c r="D45" s="138"/>
      <c r="E45" s="138">
        <f>'実質公債費比率（分子）の構造'!L$49</f>
        <v>436</v>
      </c>
      <c r="F45" s="138"/>
      <c r="G45" s="138"/>
      <c r="H45" s="138">
        <f>'実質公債費比率（分子）の構造'!M$49</f>
        <v>258</v>
      </c>
      <c r="I45" s="138"/>
      <c r="J45" s="138"/>
      <c r="K45" s="138">
        <f>'実質公債費比率（分子）の構造'!N$49</f>
        <v>310</v>
      </c>
      <c r="L45" s="138"/>
      <c r="M45" s="138"/>
      <c r="N45" s="138">
        <f>'実質公債費比率（分子）の構造'!O$49</f>
        <v>328</v>
      </c>
      <c r="O45" s="138"/>
      <c r="P45" s="138"/>
    </row>
    <row r="46" spans="1:16" x14ac:dyDescent="0.15">
      <c r="A46" s="138" t="s">
        <v>55</v>
      </c>
      <c r="B46" s="138">
        <f>'実質公債費比率（分子）の構造'!K$48</f>
        <v>4723</v>
      </c>
      <c r="C46" s="138"/>
      <c r="D46" s="138"/>
      <c r="E46" s="138">
        <f>'実質公債費比率（分子）の構造'!L$48</f>
        <v>4887</v>
      </c>
      <c r="F46" s="138"/>
      <c r="G46" s="138"/>
      <c r="H46" s="138">
        <f>'実質公債費比率（分子）の構造'!M$48</f>
        <v>4439</v>
      </c>
      <c r="I46" s="138"/>
      <c r="J46" s="138"/>
      <c r="K46" s="138">
        <f>'実質公債費比率（分子）の構造'!N$48</f>
        <v>5024</v>
      </c>
      <c r="L46" s="138"/>
      <c r="M46" s="138"/>
      <c r="N46" s="138">
        <f>'実質公債費比率（分子）の構造'!O$48</f>
        <v>4494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11719</v>
      </c>
      <c r="C49" s="138"/>
      <c r="D49" s="138"/>
      <c r="E49" s="138">
        <f>'実質公債費比率（分子）の構造'!L$45</f>
        <v>11429</v>
      </c>
      <c r="F49" s="138"/>
      <c r="G49" s="138"/>
      <c r="H49" s="138">
        <f>'実質公債費比率（分子）の構造'!M$45</f>
        <v>11260</v>
      </c>
      <c r="I49" s="138"/>
      <c r="J49" s="138"/>
      <c r="K49" s="138">
        <f>'実質公債費比率（分子）の構造'!N$45</f>
        <v>10590</v>
      </c>
      <c r="L49" s="138"/>
      <c r="M49" s="138"/>
      <c r="N49" s="138">
        <f>'実質公債費比率（分子）の構造'!O$45</f>
        <v>10028</v>
      </c>
      <c r="O49" s="138"/>
      <c r="P49" s="138"/>
    </row>
    <row r="50" spans="1:16" x14ac:dyDescent="0.15">
      <c r="A50" s="138" t="s">
        <v>59</v>
      </c>
      <c r="B50" s="138" t="e">
        <f>NA()</f>
        <v>#N/A</v>
      </c>
      <c r="C50" s="138">
        <f>IF(ISNUMBER('実質公債費比率（分子）の構造'!K$53),'実質公債費比率（分子）の構造'!K$53,NA())</f>
        <v>5869</v>
      </c>
      <c r="D50" s="138" t="e">
        <f>NA()</f>
        <v>#N/A</v>
      </c>
      <c r="E50" s="138" t="e">
        <f>NA()</f>
        <v>#N/A</v>
      </c>
      <c r="F50" s="138">
        <f>IF(ISNUMBER('実質公債費比率（分子）の構造'!L$53),'実質公債費比率（分子）の構造'!L$53,NA())</f>
        <v>5699</v>
      </c>
      <c r="G50" s="138" t="e">
        <f>NA()</f>
        <v>#N/A</v>
      </c>
      <c r="H50" s="138" t="e">
        <f>NA()</f>
        <v>#N/A</v>
      </c>
      <c r="I50" s="138">
        <f>IF(ISNUMBER('実質公債費比率（分子）の構造'!M$53),'実質公債費比率（分子）の構造'!M$53,NA())</f>
        <v>4673</v>
      </c>
      <c r="J50" s="138" t="e">
        <f>NA()</f>
        <v>#N/A</v>
      </c>
      <c r="K50" s="138" t="e">
        <f>NA()</f>
        <v>#N/A</v>
      </c>
      <c r="L50" s="138">
        <f>IF(ISNUMBER('実質公債費比率（分子）の構造'!N$53),'実質公債費比率（分子）の構造'!N$53,NA())</f>
        <v>4834</v>
      </c>
      <c r="M50" s="138" t="e">
        <f>NA()</f>
        <v>#N/A</v>
      </c>
      <c r="N50" s="138" t="e">
        <f>NA()</f>
        <v>#N/A</v>
      </c>
      <c r="O50" s="138">
        <f>IF(ISNUMBER('実質公債費比率（分子）の構造'!O$53),'実質公債費比率（分子）の構造'!O$53,NA())</f>
        <v>4668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112217</v>
      </c>
      <c r="E56" s="137"/>
      <c r="F56" s="137"/>
      <c r="G56" s="137">
        <f>'将来負担比率（分子）の構造'!J$52</f>
        <v>111720</v>
      </c>
      <c r="H56" s="137"/>
      <c r="I56" s="137"/>
      <c r="J56" s="137">
        <f>'将来負担比率（分子）の構造'!K$52</f>
        <v>109205</v>
      </c>
      <c r="K56" s="137"/>
      <c r="L56" s="137"/>
      <c r="M56" s="137">
        <f>'将来負担比率（分子）の構造'!L$52</f>
        <v>107853</v>
      </c>
      <c r="N56" s="137"/>
      <c r="O56" s="137"/>
      <c r="P56" s="137">
        <f>'将来負担比率（分子）の構造'!M$52</f>
        <v>107237</v>
      </c>
    </row>
    <row r="57" spans="1:16" x14ac:dyDescent="0.15">
      <c r="A57" s="137" t="s">
        <v>36</v>
      </c>
      <c r="B57" s="137"/>
      <c r="C57" s="137"/>
      <c r="D57" s="137">
        <f>'将来負担比率（分子）の構造'!I$51</f>
        <v>15784</v>
      </c>
      <c r="E57" s="137"/>
      <c r="F57" s="137"/>
      <c r="G57" s="137">
        <f>'将来負担比率（分子）の構造'!J$51</f>
        <v>14100</v>
      </c>
      <c r="H57" s="137"/>
      <c r="I57" s="137"/>
      <c r="J57" s="137">
        <f>'将来負担比率（分子）の構造'!K$51</f>
        <v>13180</v>
      </c>
      <c r="K57" s="137"/>
      <c r="L57" s="137"/>
      <c r="M57" s="137">
        <f>'将来負担比率（分子）の構造'!L$51</f>
        <v>14489</v>
      </c>
      <c r="N57" s="137"/>
      <c r="O57" s="137"/>
      <c r="P57" s="137">
        <f>'将来負担比率（分子）の構造'!M$51</f>
        <v>15205</v>
      </c>
    </row>
    <row r="58" spans="1:16" x14ac:dyDescent="0.15">
      <c r="A58" s="137" t="s">
        <v>35</v>
      </c>
      <c r="B58" s="137"/>
      <c r="C58" s="137"/>
      <c r="D58" s="137">
        <f>'将来負担比率（分子）の構造'!I$50</f>
        <v>11753</v>
      </c>
      <c r="E58" s="137"/>
      <c r="F58" s="137"/>
      <c r="G58" s="137">
        <f>'将来負担比率（分子）の構造'!J$50</f>
        <v>9805</v>
      </c>
      <c r="H58" s="137"/>
      <c r="I58" s="137"/>
      <c r="J58" s="137">
        <f>'将来負担比率（分子）の構造'!K$50</f>
        <v>11669</v>
      </c>
      <c r="K58" s="137"/>
      <c r="L58" s="137"/>
      <c r="M58" s="137">
        <f>'将来負担比率（分子）の構造'!L$50</f>
        <v>13594</v>
      </c>
      <c r="N58" s="137"/>
      <c r="O58" s="137"/>
      <c r="P58" s="137">
        <f>'将来負担比率（分子）の構造'!M$50</f>
        <v>13730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2092</v>
      </c>
      <c r="C61" s="137"/>
      <c r="D61" s="137"/>
      <c r="E61" s="137">
        <f>'将来負担比率（分子）の構造'!J$46</f>
        <v>866</v>
      </c>
      <c r="F61" s="137"/>
      <c r="G61" s="137"/>
      <c r="H61" s="137">
        <f>'将来負担比率（分子）の構造'!K$46</f>
        <v>1700</v>
      </c>
      <c r="I61" s="137"/>
      <c r="J61" s="137"/>
      <c r="K61" s="137">
        <f>'将来負担比率（分子）の構造'!L$46</f>
        <v>1730</v>
      </c>
      <c r="L61" s="137"/>
      <c r="M61" s="137"/>
      <c r="N61" s="137">
        <f>'将来負担比率（分子）の構造'!M$46</f>
        <v>2220</v>
      </c>
      <c r="O61" s="137"/>
      <c r="P61" s="137"/>
    </row>
    <row r="62" spans="1:16" x14ac:dyDescent="0.15">
      <c r="A62" s="137" t="s">
        <v>29</v>
      </c>
      <c r="B62" s="137">
        <f>'将来負担比率（分子）の構造'!I$45</f>
        <v>11681</v>
      </c>
      <c r="C62" s="137"/>
      <c r="D62" s="137"/>
      <c r="E62" s="137">
        <f>'将来負担比率（分子）の構造'!J$45</f>
        <v>11285</v>
      </c>
      <c r="F62" s="137"/>
      <c r="G62" s="137"/>
      <c r="H62" s="137">
        <f>'将来負担比率（分子）の構造'!K$45</f>
        <v>10808</v>
      </c>
      <c r="I62" s="137"/>
      <c r="J62" s="137"/>
      <c r="K62" s="137">
        <f>'将来負担比率（分子）の構造'!L$45</f>
        <v>10112</v>
      </c>
      <c r="L62" s="137"/>
      <c r="M62" s="137"/>
      <c r="N62" s="137">
        <f>'将来負担比率（分子）の構造'!M$45</f>
        <v>9995</v>
      </c>
      <c r="O62" s="137"/>
      <c r="P62" s="137"/>
    </row>
    <row r="63" spans="1:16" x14ac:dyDescent="0.15">
      <c r="A63" s="137" t="s">
        <v>28</v>
      </c>
      <c r="B63" s="137">
        <f>'将来負担比率（分子）の構造'!I$44</f>
        <v>2073</v>
      </c>
      <c r="C63" s="137"/>
      <c r="D63" s="137"/>
      <c r="E63" s="137">
        <f>'将来負担比率（分子）の構造'!J$44</f>
        <v>1886</v>
      </c>
      <c r="F63" s="137"/>
      <c r="G63" s="137"/>
      <c r="H63" s="137">
        <f>'将来負担比率（分子）の構造'!K$44</f>
        <v>1933</v>
      </c>
      <c r="I63" s="137"/>
      <c r="J63" s="137"/>
      <c r="K63" s="137">
        <f>'将来負担比率（分子）の構造'!L$44</f>
        <v>2024</v>
      </c>
      <c r="L63" s="137"/>
      <c r="M63" s="137"/>
      <c r="N63" s="137">
        <f>'将来負担比率（分子）の構造'!M$44</f>
        <v>1948</v>
      </c>
      <c r="O63" s="137"/>
      <c r="P63" s="137"/>
    </row>
    <row r="64" spans="1:16" x14ac:dyDescent="0.15">
      <c r="A64" s="137" t="s">
        <v>27</v>
      </c>
      <c r="B64" s="137">
        <f>'将来負担比率（分子）の構造'!I$43</f>
        <v>61177</v>
      </c>
      <c r="C64" s="137"/>
      <c r="D64" s="137"/>
      <c r="E64" s="137">
        <f>'将来負担比率（分子）の構造'!J$43</f>
        <v>61823</v>
      </c>
      <c r="F64" s="137"/>
      <c r="G64" s="137"/>
      <c r="H64" s="137">
        <f>'将来負担比率（分子）の構造'!K$43</f>
        <v>57594</v>
      </c>
      <c r="I64" s="137"/>
      <c r="J64" s="137"/>
      <c r="K64" s="137">
        <f>'将来負担比率（分子）の構造'!L$43</f>
        <v>57616</v>
      </c>
      <c r="L64" s="137"/>
      <c r="M64" s="137"/>
      <c r="N64" s="137">
        <f>'将来負担比率（分子）の構造'!M$43</f>
        <v>54205</v>
      </c>
      <c r="O64" s="137"/>
      <c r="P64" s="137"/>
    </row>
    <row r="65" spans="1:16" x14ac:dyDescent="0.15">
      <c r="A65" s="137" t="s">
        <v>26</v>
      </c>
      <c r="B65" s="137">
        <f>'将来負担比率（分子）の構造'!I$42</f>
        <v>1014</v>
      </c>
      <c r="C65" s="137"/>
      <c r="D65" s="137"/>
      <c r="E65" s="137">
        <f>'将来負担比率（分子）の構造'!J$42</f>
        <v>822</v>
      </c>
      <c r="F65" s="137"/>
      <c r="G65" s="137"/>
      <c r="H65" s="137">
        <f>'将来負担比率（分子）の構造'!K$42</f>
        <v>697</v>
      </c>
      <c r="I65" s="137"/>
      <c r="J65" s="137"/>
      <c r="K65" s="137">
        <f>'将来負担比率（分子）の構造'!L$42</f>
        <v>670</v>
      </c>
      <c r="L65" s="137"/>
      <c r="M65" s="137"/>
      <c r="N65" s="137">
        <f>'将来負担比率（分子）の構造'!M$42</f>
        <v>774</v>
      </c>
      <c r="O65" s="137"/>
      <c r="P65" s="137"/>
    </row>
    <row r="66" spans="1:16" x14ac:dyDescent="0.15">
      <c r="A66" s="137" t="s">
        <v>25</v>
      </c>
      <c r="B66" s="137">
        <f>'将来負担比率（分子）の構造'!I$41</f>
        <v>103917</v>
      </c>
      <c r="C66" s="137"/>
      <c r="D66" s="137"/>
      <c r="E66" s="137">
        <f>'将来負担比率（分子）の構造'!J$41</f>
        <v>101100</v>
      </c>
      <c r="F66" s="137"/>
      <c r="G66" s="137"/>
      <c r="H66" s="137">
        <f>'将来負担比率（分子）の構造'!K$41</f>
        <v>97409</v>
      </c>
      <c r="I66" s="137"/>
      <c r="J66" s="137"/>
      <c r="K66" s="137">
        <f>'将来負担比率（分子）の構造'!L$41</f>
        <v>96377</v>
      </c>
      <c r="L66" s="137"/>
      <c r="M66" s="137"/>
      <c r="N66" s="137">
        <f>'将来負担比率（分子）の構造'!M$41</f>
        <v>96779</v>
      </c>
      <c r="O66" s="137"/>
      <c r="P66" s="137"/>
    </row>
    <row r="67" spans="1:16" x14ac:dyDescent="0.15">
      <c r="A67" s="137" t="s">
        <v>63</v>
      </c>
      <c r="B67" s="137" t="e">
        <f>NA()</f>
        <v>#N/A</v>
      </c>
      <c r="C67" s="137">
        <f>IF(ISNUMBER('将来負担比率（分子）の構造'!I$53), IF('将来負担比率（分子）の構造'!I$53 &lt; 0, 0, '将来負担比率（分子）の構造'!I$53), NA())</f>
        <v>42201</v>
      </c>
      <c r="D67" s="137" t="e">
        <f>NA()</f>
        <v>#N/A</v>
      </c>
      <c r="E67" s="137" t="e">
        <f>NA()</f>
        <v>#N/A</v>
      </c>
      <c r="F67" s="137">
        <f>IF(ISNUMBER('将来負担比率（分子）の構造'!J$53), IF('将来負担比率（分子）の構造'!J$53 &lt; 0, 0, '将来負担比率（分子）の構造'!J$53), NA())</f>
        <v>42157</v>
      </c>
      <c r="G67" s="137" t="e">
        <f>NA()</f>
        <v>#N/A</v>
      </c>
      <c r="H67" s="137" t="e">
        <f>NA()</f>
        <v>#N/A</v>
      </c>
      <c r="I67" s="137">
        <f>IF(ISNUMBER('将来負担比率（分子）の構造'!K$53), IF('将来負担比率（分子）の構造'!K$53 &lt; 0, 0, '将来負担比率（分子）の構造'!K$53), NA())</f>
        <v>36087</v>
      </c>
      <c r="J67" s="137" t="e">
        <f>NA()</f>
        <v>#N/A</v>
      </c>
      <c r="K67" s="137" t="e">
        <f>NA()</f>
        <v>#N/A</v>
      </c>
      <c r="L67" s="137">
        <f>IF(ISNUMBER('将来負担比率（分子）の構造'!L$53), IF('将来負担比率（分子）の構造'!L$53 &lt; 0, 0, '将来負担比率（分子）の構造'!L$53), NA())</f>
        <v>32592</v>
      </c>
      <c r="M67" s="137" t="e">
        <f>NA()</f>
        <v>#N/A</v>
      </c>
      <c r="N67" s="137" t="e">
        <f>NA()</f>
        <v>#N/A</v>
      </c>
      <c r="O67" s="137">
        <f>IF(ISNUMBER('将来負担比率（分子）の構造'!M$53), IF('将来負担比率（分子）の構造'!M$53 &lt; 0, 0, '将来負担比率（分子）の構造'!M$53), NA())</f>
        <v>29749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2018-02-26T07:14:06Z</cp:lastPrinted>
  <dcterms:created xsi:type="dcterms:W3CDTF">2018-01-24T05:48:54Z</dcterms:created>
  <dcterms:modified xsi:type="dcterms:W3CDTF">2019-01-04T00:16:25Z</dcterms:modified>
</cp:coreProperties>
</file>