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l-file-sv\行財政改革課\財務係\各種定期調査\財政比較分析表\R5年度（R4決算分）\02_回答\"/>
    </mc:Choice>
  </mc:AlternateContent>
  <bookViews>
    <workbookView xWindow="0" yWindow="0" windowWidth="15360" windowHeight="7632" firstSheet="5" activeTab="6"/>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AO37"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W41" i="10"/>
  <c r="BE41" i="10"/>
  <c r="AM41" i="10"/>
  <c r="U41" i="10"/>
  <c r="C41" i="10"/>
  <c r="BW40" i="10"/>
  <c r="BE40" i="10"/>
  <c r="AM40" i="10"/>
  <c r="U40" i="10"/>
  <c r="C40" i="10"/>
  <c r="BW39" i="10"/>
  <c r="BE39" i="10"/>
  <c r="AM39" i="10"/>
  <c r="U39" i="10"/>
  <c r="C39" i="10"/>
  <c r="BW38" i="10"/>
  <c r="BE38" i="10"/>
  <c r="AM38" i="10"/>
  <c r="U38" i="10"/>
  <c r="C38" i="10"/>
  <c r="BE37" i="10"/>
  <c r="AM37" i="10"/>
  <c r="U37" i="10"/>
  <c r="C37" i="10"/>
  <c r="BE36" i="10"/>
  <c r="AM36" i="10"/>
  <c r="U36" i="10"/>
  <c r="C36" i="10"/>
  <c r="BE35" i="10"/>
  <c r="AM35" i="10"/>
  <c r="U35" i="10"/>
  <c r="C35" i="10"/>
  <c r="CO34" i="10"/>
  <c r="CO35" i="10" s="1"/>
  <c r="CO36" i="10" s="1"/>
  <c r="CO37" i="10" s="1"/>
  <c r="CO38" i="10" s="1"/>
  <c r="CO39" i="10" s="1"/>
  <c r="CO40" i="10" s="1"/>
  <c r="CO41" i="10" s="1"/>
  <c r="CO42" i="10" s="1"/>
  <c r="CO43" i="10" s="1"/>
  <c r="BW34" i="10"/>
  <c r="BW35" i="10" s="1"/>
  <c r="BW36" i="10" s="1"/>
  <c r="BW37"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<sst xmlns="http://schemas.openxmlformats.org/spreadsheetml/2006/main" count="1116" uniqueCount="624">
  <si>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</si>
  <si>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</si>
  <si>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</si>
  <si>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</si>
  <si>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</si>
  <si>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</si>
  <si>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</si>
  <si>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</si>
  <si>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</si>
  <si>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</si>
  <si>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</si>
  <si>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</si>
  <si>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</si>
  <si>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</si>
  <si>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</si>
  <si>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</si>
  <si>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</si>
  <si>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</si>
  <si>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</si>
  <si>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</si>
  <si>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</si>
  <si>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</si>
  <si>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</si>
  <si>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</si>
  <si>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</si>
  <si>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</si>
  <si>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</si>
  <si>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</si>
  <si>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</si>
  <si>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</si>
  <si>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</si>
  <si>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</si>
  <si>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</si>
  <si>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</si>
  <si>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</si>
  <si>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</si>
  <si>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</si>
  <si>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</si>
  <si>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</si>
  <si>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</si>
  <si>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</si>
  <si>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</si>
  <si>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</si>
  <si>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</si>
  <si>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</si>
  <si>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</si>
  <si>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</si>
  <si>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</si>
  <si>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</si>
  <si>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</si>
  <si>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</si>
  <si>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</si>
  <si>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</si>
  <si>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(当該欄に積立額が多い上位５基金の基金名を入力して下さい(R04年度末現在))</t>
    <phoneticPr fontId="5"/>
  </si>
  <si>
    <t>(当該欄に積立額が多い上位５基金の基金名を入力して下さい(R04年度末現在))</t>
  </si>
  <si>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</si>
  <si>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</si>
  <si>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</si>
  <si>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</si>
  <si>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</si>
  <si>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</si>
  <si>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</si>
  <si>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</si>
  <si>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</si>
  <si>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</si>
  <si>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</si>
  <si>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</si>
  <si>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</si>
  <si>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</si>
  <si>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</si>
  <si>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</si>
  <si>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</si>
  <si>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</si>
  <si>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</si>
  <si>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</si>
  <si>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</si>
  <si>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</si>
  <si>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</si>
  <si>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</si>
  <si>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</si>
  <si>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</si>
  <si>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</si>
  <si>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</si>
  <si>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</si>
  <si>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</si>
  <si>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</si>
  <si>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</si>
  <si>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鳥取県</t>
    <phoneticPr fontId="5"/>
  </si>
  <si>
    <t>市町村類型</t>
    <phoneticPr fontId="5"/>
  </si>
  <si>
    <t>中核市</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</si>
  <si>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</si>
  <si>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</si>
  <si>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</si>
  <si>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</si>
  <si>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</si>
  <si>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</si>
  <si>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</si>
  <si>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</si>
  <si>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</si>
  <si>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</si>
  <si>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</si>
  <si>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</si>
  <si>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鳥取市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</si>
  <si>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</si>
  <si>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</si>
  <si>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</si>
  <si>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</si>
  <si>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</si>
  <si>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</si>
  <si>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</si>
  <si>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</si>
  <si>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</si>
  <si>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</si>
  <si>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</si>
  <si>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</si>
  <si>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</si>
  <si>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</si>
  <si>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</si>
  <si>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</si>
  <si>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</si>
  <si>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</si>
  <si>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</si>
  <si>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</si>
  <si>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</si>
  <si>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</si>
  <si>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</si>
  <si>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</si>
  <si>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</si>
  <si>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-2.7</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</si>
  <si>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</si>
  <si>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</si>
  <si>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</si>
  <si>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</si>
  <si>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</si>
  <si>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</si>
  <si>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</si>
  <si>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</si>
  <si>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</si>
  <si>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</si>
  <si>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</si>
  <si>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</si>
  <si>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</si>
  <si>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</si>
  <si>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</si>
  <si>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</si>
  <si>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</si>
  <si>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</si>
  <si>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</si>
  <si>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</si>
  <si>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</si>
  <si>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</si>
  <si>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</si>
  <si>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</si>
  <si>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</si>
  <si>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</si>
  <si>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</si>
  <si>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</si>
  <si>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5"/>
  </si>
  <si>
    <t>うち日本人(％)</t>
    <phoneticPr fontId="5"/>
  </si>
  <si>
    <t>-0.8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</si>
  <si>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</si>
  <si>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</si>
  <si>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</si>
  <si>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</si>
  <si>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</si>
  <si>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</si>
  <si>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</si>
  <si>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</si>
  <si>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</si>
  <si>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</si>
  <si>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</si>
  <si>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</si>
  <si>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</si>
  <si>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</si>
  <si>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</si>
  <si>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</si>
  <si>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</si>
  <si>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</si>
  <si>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</si>
  <si>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</si>
  <si>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</si>
  <si>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</si>
  <si>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</si>
  <si>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</si>
  <si>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</si>
  <si>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</si>
  <si>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</si>
  <si>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</si>
  <si>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</si>
  <si>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</si>
  <si>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</si>
  <si>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</si>
  <si>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</si>
  <si>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</si>
  <si>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</si>
  <si>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</si>
  <si>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</si>
  <si>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</si>
  <si>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</si>
  <si>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</si>
  <si>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</si>
  <si>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</si>
  <si>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</si>
  <si>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</si>
  <si>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</si>
  <si>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</si>
  <si>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</si>
  <si>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</si>
  <si>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</si>
  <si>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</si>
  <si>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</si>
  <si>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</si>
  <si>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</si>
  <si>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</si>
  <si>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</si>
  <si>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</si>
  <si>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</si>
  <si>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</si>
  <si>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</si>
  <si>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鳥取県鳥取市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</si>
  <si>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</si>
  <si>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</si>
  <si>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</si>
  <si>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</si>
  <si>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</si>
  <si>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</si>
  <si>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</si>
  <si>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</si>
  <si>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</si>
  <si>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</si>
  <si>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</si>
  <si>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</si>
  <si>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</si>
  <si>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</si>
  <si>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</si>
  <si>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</si>
  <si>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</si>
  <si>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</si>
  <si>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</si>
  <si>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</si>
  <si>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</si>
  <si>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</si>
  <si>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</si>
  <si>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</si>
  <si>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</si>
  <si>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</si>
  <si>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</si>
  <si>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</si>
  <si>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</si>
  <si>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</si>
  <si>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</si>
  <si>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</si>
  <si>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</si>
  <si>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</si>
  <si>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</si>
  <si>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</si>
  <si>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</si>
  <si>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</si>
  <si>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</si>
  <si>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</si>
  <si>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</si>
  <si>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</si>
  <si>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</si>
  <si>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</si>
  <si>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</si>
  <si>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</si>
  <si>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</si>
  <si>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</si>
  <si>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</si>
  <si>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</si>
  <si>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</si>
  <si>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</si>
  <si>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</si>
  <si>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</si>
  <si>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</si>
  <si>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</si>
  <si>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</si>
  <si>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</si>
  <si>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</si>
  <si>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</si>
  <si>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</si>
  <si>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</si>
  <si>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</si>
  <si>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</si>
  <si>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</si>
  <si>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</si>
  <si>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</si>
  <si>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</si>
  <si>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</si>
  <si>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</si>
  <si>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</si>
  <si>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</si>
  <si>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</si>
  <si>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</si>
  <si>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</si>
  <si>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</si>
  <si>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</si>
  <si>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</si>
  <si>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</si>
  <si>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</si>
  <si>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</si>
  <si>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</si>
  <si>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</si>
  <si>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</si>
  <si>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</si>
  <si>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</si>
  <si>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</si>
  <si>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</si>
  <si>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</si>
  <si>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</si>
  <si>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</si>
  <si>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</si>
  <si>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</si>
  <si>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</si>
  <si>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</si>
  <si>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</si>
  <si>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</si>
  <si>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</si>
  <si>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</si>
  <si>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</si>
  <si>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</si>
  <si>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</si>
  <si>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</si>
  <si>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</si>
  <si>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</si>
  <si>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</si>
  <si>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</si>
  <si>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</si>
  <si>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</si>
  <si>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</si>
  <si>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</si>
  <si>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</si>
  <si>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</si>
  <si>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</si>
  <si>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</si>
  <si>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</si>
  <si>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</si>
  <si>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</si>
  <si>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</si>
  <si>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病院</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</si>
  <si>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</si>
  <si>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</si>
  <si>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</si>
  <si>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</si>
  <si>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</si>
  <si>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</si>
  <si>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</si>
  <si>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観光施設</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</si>
  <si>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</si>
  <si>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</si>
  <si>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</si>
  <si>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</si>
  <si>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</si>
  <si>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</si>
  <si>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</si>
  <si>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</si>
  <si>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</si>
  <si>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</si>
  <si>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</si>
  <si>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</si>
  <si>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</si>
  <si>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</si>
  <si>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</si>
  <si>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</si>
  <si>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</si>
  <si>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</si>
  <si>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</si>
  <si>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</si>
  <si>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</si>
  <si>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</si>
  <si>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</si>
  <si>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鳥取県鳥取市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</si>
  <si>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</si>
  <si>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</si>
  <si>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</si>
  <si>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</si>
  <si>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</si>
  <si>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</si>
  <si>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</si>
  <si>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</si>
  <si>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</si>
  <si>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</si>
  <si>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</si>
  <si>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</si>
  <si>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</si>
  <si>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</si>
  <si>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</si>
  <si>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</si>
  <si>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</si>
  <si>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</si>
  <si>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</si>
  <si>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</si>
  <si>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土地区画整理費</t>
    <phoneticPr fontId="5"/>
  </si>
  <si>
    <t>-</t>
    <phoneticPr fontId="5"/>
  </si>
  <si>
    <t>高齢者・障害者住宅整備資金貸付事業費</t>
    <phoneticPr fontId="5"/>
  </si>
  <si>
    <t>土地取得費</t>
    <phoneticPr fontId="5"/>
  </si>
  <si>
    <t>-</t>
    <phoneticPr fontId="5"/>
  </si>
  <si>
    <t>墓苑事業費</t>
    <phoneticPr fontId="5"/>
  </si>
  <si>
    <t>母子父子寡婦福祉資金貸付事業費</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</si>
  <si>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</si>
  <si>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</si>
  <si>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</si>
  <si>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</si>
  <si>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</si>
  <si>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</si>
  <si>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</si>
  <si>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</si>
  <si>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</si>
  <si>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</si>
  <si>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</si>
  <si>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</si>
  <si>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</si>
  <si>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</si>
  <si>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国民健康保険費</t>
    <phoneticPr fontId="5"/>
  </si>
  <si>
    <t>介護保険費</t>
    <phoneticPr fontId="5"/>
  </si>
  <si>
    <t>後期高齢者医療費</t>
    <phoneticPr fontId="5"/>
  </si>
  <si>
    <t>水道事業</t>
    <phoneticPr fontId="5"/>
  </si>
  <si>
    <t>法適用企業</t>
    <phoneticPr fontId="5"/>
  </si>
  <si>
    <t>工業用水道事業</t>
    <phoneticPr fontId="5"/>
  </si>
  <si>
    <t>病院事業</t>
    <phoneticPr fontId="5"/>
  </si>
  <si>
    <t>法適用企業</t>
    <phoneticPr fontId="5"/>
  </si>
  <si>
    <t>下水道等事業</t>
    <phoneticPr fontId="5"/>
  </si>
  <si>
    <t>法適用企業</t>
    <phoneticPr fontId="5"/>
  </si>
  <si>
    <t>電気事業費</t>
    <phoneticPr fontId="5"/>
  </si>
  <si>
    <t>-</t>
    <phoneticPr fontId="5"/>
  </si>
  <si>
    <t>法非適用企業</t>
    <phoneticPr fontId="5"/>
  </si>
  <si>
    <t>公設地方卸売市場事業費</t>
    <phoneticPr fontId="5"/>
  </si>
  <si>
    <t>-</t>
    <phoneticPr fontId="5"/>
  </si>
  <si>
    <t>法非適用企業</t>
    <phoneticPr fontId="5"/>
  </si>
  <si>
    <t>観光施設運営事業費</t>
    <phoneticPr fontId="5"/>
  </si>
  <si>
    <t>-</t>
    <phoneticPr fontId="5"/>
  </si>
  <si>
    <t>温泉事業費</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</si>
  <si>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</si>
  <si>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</si>
  <si>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</si>
  <si>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</si>
  <si>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</si>
  <si>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</si>
  <si>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</si>
  <si>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</si>
  <si>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</si>
  <si>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</si>
  <si>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</si>
  <si>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</si>
  <si>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</si>
  <si>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</si>
  <si>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</si>
  <si>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</si>
  <si>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</si>
  <si>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</si>
  <si>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</si>
  <si>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</si>
  <si>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</si>
  <si>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</si>
  <si>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</si>
  <si>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</si>
  <si>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</si>
  <si>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</si>
  <si>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</si>
  <si>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</si>
  <si>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</si>
  <si>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</si>
  <si>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</si>
  <si>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</si>
  <si>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</si>
  <si>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</si>
  <si>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</si>
  <si>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</si>
  <si>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</si>
  <si>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</si>
  <si>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</si>
  <si>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</si>
  <si>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</si>
  <si>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</si>
  <si>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</si>
  <si>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</si>
  <si>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</si>
  <si>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</si>
  <si>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</si>
  <si>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</si>
  <si>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</si>
  <si>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</si>
  <si>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</si>
  <si>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</si>
  <si>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</si>
  <si>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</si>
  <si>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</si>
  <si>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</si>
  <si>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</si>
  <si>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</si>
  <si>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</si>
  <si>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</si>
  <si>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下水道等事業</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</si>
  <si>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</si>
  <si>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</si>
  <si>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</si>
  <si>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</si>
  <si>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病院事業</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</si>
  <si>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</si>
  <si>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</si>
  <si>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</si>
  <si>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</si>
  <si>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</si>
  <si>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</si>
  <si>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</si>
  <si>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</si>
  <si>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</si>
  <si>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</si>
  <si>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</si>
  <si>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</si>
  <si>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</si>
  <si>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</si>
  <si>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</si>
  <si>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</si>
  <si>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</si>
  <si>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</si>
  <si>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</si>
  <si>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</si>
  <si>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</si>
  <si>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</si>
  <si>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</si>
  <si>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</si>
  <si>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</si>
  <si>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</si>
  <si>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</si>
  <si>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</si>
  <si>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</si>
  <si>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</si>
  <si>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</si>
  <si>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</si>
  <si>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</si>
  <si>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</si>
  <si>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</si>
  <si>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</si>
  <si>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</si>
  <si>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</si>
  <si>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</si>
  <si>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</si>
  <si>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</si>
  <si>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</si>
  <si>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</si>
  <si>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</si>
  <si>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</si>
  <si>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</si>
  <si>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</si>
  <si>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</si>
  <si>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</si>
  <si>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</si>
  <si>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</si>
  <si>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</si>
  <si>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</si>
  <si>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</si>
  <si>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</si>
  <si>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</si>
  <si>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</si>
  <si>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</si>
  <si>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</si>
  <si>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</si>
  <si>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</si>
  <si>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</si>
  <si>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</si>
  <si>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</si>
  <si>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</si>
  <si>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</si>
  <si>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</si>
  <si>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</si>
  <si>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</si>
  <si>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</si>
  <si>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</si>
  <si>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</si>
  <si>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</si>
  <si>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</si>
  <si>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</si>
  <si>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</si>
  <si>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</si>
  <si>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</si>
  <si>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</si>
  <si>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</si>
  <si>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</si>
  <si>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</si>
  <si>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</si>
  <si>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</si>
  <si>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0.38</t>
  </si>
  <si>
    <t>▲ 0.28</t>
  </si>
  <si>
    <t>下水道等事業</t>
  </si>
  <si>
    <t>病院事業</t>
  </si>
  <si>
    <t>一般会計</t>
  </si>
  <si>
    <t>水道事業</t>
  </si>
  <si>
    <t>介護保険費</t>
  </si>
  <si>
    <t>国民健康保険費</t>
  </si>
  <si>
    <t>母子父子寡婦福祉資金貸付事業費</t>
  </si>
  <si>
    <t>工業用水道事業</t>
  </si>
  <si>
    <t>その他会計（赤字）</t>
  </si>
  <si>
    <t>その他会計（黒字）</t>
  </si>
  <si>
    <t>（百万円）</t>
    <phoneticPr fontId="5"/>
  </si>
  <si>
    <t>H30</t>
    <phoneticPr fontId="5"/>
  </si>
  <si>
    <t>R01</t>
    <phoneticPr fontId="5"/>
  </si>
  <si>
    <t>R02</t>
    <phoneticPr fontId="5"/>
  </si>
  <si>
    <t>R03</t>
    <phoneticPr fontId="5"/>
  </si>
  <si>
    <t>R04</t>
    <phoneticPr fontId="5"/>
  </si>
  <si>
    <t>鳥取県東部広域行政管理組合</t>
  </si>
  <si>
    <t>鳥取県後期高齢者医療広域連合</t>
  </si>
  <si>
    <t>一般会計</t>
    <rPh sb="0" eb="2">
      <t>イッパン</t>
    </rPh>
    <rPh sb="2" eb="4">
      <t>カイケイ</t>
    </rPh>
    <phoneticPr fontId="2"/>
  </si>
  <si>
    <t>因幡ふるさと振興事業費特別会計</t>
  </si>
  <si>
    <t>後期高齢者医療特別会計</t>
  </si>
  <si>
    <t>（一財）鳥取開発公社</t>
    <rPh sb="1" eb="2">
      <t>イチ</t>
    </rPh>
    <rPh sb="2" eb="3">
      <t>ザイ</t>
    </rPh>
    <phoneticPr fontId="30"/>
  </si>
  <si>
    <t>（公財）鳥取市公園・スポーツ施設協会</t>
    <rPh sb="1" eb="2">
      <t>オオヤケ</t>
    </rPh>
    <phoneticPr fontId="2"/>
  </si>
  <si>
    <t>（一財）鳥取市中小企業勤労者福祉サービスセンター</t>
    <rPh sb="1" eb="2">
      <t>イチ</t>
    </rPh>
    <phoneticPr fontId="2"/>
  </si>
  <si>
    <t>（公財）鳥取市環境事業公社</t>
    <rPh sb="1" eb="2">
      <t>コウ</t>
    </rPh>
    <phoneticPr fontId="2"/>
  </si>
  <si>
    <t>（公財）鳥取県東部環境管理公社</t>
    <rPh sb="1" eb="2">
      <t>コウ</t>
    </rPh>
    <phoneticPr fontId="2"/>
  </si>
  <si>
    <t>（一財）鳥取市教育福祉振興会</t>
    <rPh sb="1" eb="2">
      <t>イチ</t>
    </rPh>
    <phoneticPr fontId="2"/>
  </si>
  <si>
    <t>（公財）鳥取市学校給食会</t>
    <rPh sb="1" eb="2">
      <t>コウ</t>
    </rPh>
    <phoneticPr fontId="2"/>
  </si>
  <si>
    <t>（公財）鳥取市文化財団</t>
    <rPh sb="1" eb="2">
      <t>コウ</t>
    </rPh>
    <phoneticPr fontId="2"/>
  </si>
  <si>
    <t>（公財）鳥取童謡・おもちゃ館</t>
    <rPh sb="1" eb="2">
      <t>コウ</t>
    </rPh>
    <phoneticPr fontId="2"/>
  </si>
  <si>
    <t>（公財）鳥取市人権情報センター</t>
    <rPh sb="1" eb="2">
      <t>コウ</t>
    </rPh>
    <phoneticPr fontId="2"/>
  </si>
  <si>
    <t>（株）鳥取テレトピア</t>
  </si>
  <si>
    <t>鳥取市土地開発公社</t>
  </si>
  <si>
    <t>（一財）用瀬町ふるさと振興事業団</t>
    <rPh sb="1" eb="2">
      <t>イチ</t>
    </rPh>
    <phoneticPr fontId="2"/>
  </si>
  <si>
    <t>（有）グリーンもちがせ</t>
    <rPh sb="1" eb="2">
      <t>ユウ</t>
    </rPh>
    <phoneticPr fontId="30"/>
  </si>
  <si>
    <t>（株）さじ弐拾壱</t>
    <rPh sb="1" eb="2">
      <t>カブ</t>
    </rPh>
    <phoneticPr fontId="30"/>
  </si>
  <si>
    <t>（有）かみんぐさじ</t>
    <rPh sb="1" eb="2">
      <t>ユウ</t>
    </rPh>
    <phoneticPr fontId="30"/>
  </si>
  <si>
    <t>（一財）鳥取市農業公社</t>
    <rPh sb="1" eb="2">
      <t>イチ</t>
    </rPh>
    <phoneticPr fontId="2"/>
  </si>
  <si>
    <t>（株）ふるさと鹿野</t>
  </si>
  <si>
    <t>（公財）鳥取県産業振興機構</t>
    <rPh sb="1" eb="2">
      <t>コウ</t>
    </rPh>
    <rPh sb="2" eb="3">
      <t>ザイ</t>
    </rPh>
    <rPh sb="4" eb="7">
      <t>トットリケン</t>
    </rPh>
    <rPh sb="7" eb="9">
      <t>サンギョウ</t>
    </rPh>
    <rPh sb="9" eb="11">
      <t>シンコウ</t>
    </rPh>
    <rPh sb="11" eb="13">
      <t>キコウ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</si>
</sst>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7" fillId="0" borderId="31" xfId="8" applyFont="1" applyBorder="1">
      <alignment vertical="center"/>
    </xf>
    <xf numFmtId="0" fontId="27" fillId="0" borderId="42" xfId="8" applyFont="1" applyBorder="1">
      <alignmen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70" xfId="8" applyFont="1" applyBorder="1" applyAlignment="1">
      <alignment horizontal="center"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24"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11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46457</c:v>
                </c:pt>
                <c:pt idx="1">
                  <c:v>51849</c:v>
                </c:pt>
                <c:pt idx="2">
                  <c:v>52191</c:v>
                </c:pt>
                <c:pt idx="3">
                  <c:v>48105</c:v>
                </c:pt>
                <c:pt idx="4">
                  <c:v>47446</c:v>
                </c:pt>
              </c:numCache>
            </c:numRef>
          </c:val>
          <c:smooth val="0"/>
          <c:extLst>
            <c:ext xmlns:c16="http://schemas.microsoft.com/office/drawing/2014/chart" uri="{C3380CC4-5D6E-409C-BE32-E72D297353CC}">
              <c16:uniqueId val="{00000000-D51C-45B7-A4A7-31E39A5045A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57541</c:v>
                </c:pt>
                <c:pt idx="1">
                  <c:v>79578</c:v>
                </c:pt>
                <c:pt idx="2">
                  <c:v>45599</c:v>
                </c:pt>
                <c:pt idx="3">
                  <c:v>52195</c:v>
                </c:pt>
                <c:pt idx="4">
                  <c:v>46574</c:v>
                </c:pt>
              </c:numCache>
            </c:numRef>
          </c:val>
          <c:smooth val="0"/>
          <c:extLst>
            <c:ext xmlns:c16="http://schemas.microsoft.com/office/drawing/2014/chart" uri="{C3380CC4-5D6E-409C-BE32-E72D297353CC}">
              <c16:uniqueId val="{00000001-D51C-45B7-A4A7-31E39A5045A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4.32</c:v>
                </c:pt>
                <c:pt idx="1">
                  <c:v>3.79</c:v>
                </c:pt>
                <c:pt idx="2">
                  <c:v>4.16</c:v>
                </c:pt>
                <c:pt idx="3">
                  <c:v>5.8</c:v>
                </c:pt>
                <c:pt idx="4">
                  <c:v>5.24</c:v>
                </c:pt>
              </c:numCache>
            </c:numRef>
          </c:val>
          <c:extLst>
            <c:ext xmlns:c16="http://schemas.microsoft.com/office/drawing/2014/chart" uri="{C3380CC4-5D6E-409C-BE32-E72D297353CC}">
              <c16:uniqueId val="{00000000-A990-47F6-9355-BCD759E4738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6.74</c:v>
                </c:pt>
                <c:pt idx="1">
                  <c:v>7.45</c:v>
                </c:pt>
                <c:pt idx="2">
                  <c:v>6.42</c:v>
                </c:pt>
                <c:pt idx="3">
                  <c:v>6.66</c:v>
                </c:pt>
                <c:pt idx="4">
                  <c:v>7.32</c:v>
                </c:pt>
              </c:numCache>
            </c:numRef>
          </c:val>
          <c:extLst>
            <c:ext xmlns:c16="http://schemas.microsoft.com/office/drawing/2014/chart" uri="{C3380CC4-5D6E-409C-BE32-E72D297353CC}">
              <c16:uniqueId val="{00000001-A990-47F6-9355-BCD759E4738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0.38</c:v>
                </c:pt>
                <c:pt idx="1">
                  <c:v>0.09</c:v>
                </c:pt>
                <c:pt idx="2">
                  <c:v>-0.38</c:v>
                </c:pt>
                <c:pt idx="3">
                  <c:v>2.2599999999999998</c:v>
                </c:pt>
                <c:pt idx="4">
                  <c:v>-0.28000000000000003</c:v>
                </c:pt>
              </c:numCache>
            </c:numRef>
          </c:val>
          <c:smooth val="0"/>
          <c:extLst>
            <c:ext xmlns:c16="http://schemas.microsoft.com/office/drawing/2014/chart" uri="{C3380CC4-5D6E-409C-BE32-E72D297353CC}">
              <c16:uniqueId val="{00000002-A990-47F6-9355-BCD759E4738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0.06</c:v>
                </c:pt>
                <c:pt idx="2">
                  <c:v>#N/A</c:v>
                </c:pt>
                <c:pt idx="3">
                  <c:v>0.1</c:v>
                </c:pt>
                <c:pt idx="4">
                  <c:v>#N/A</c:v>
                </c:pt>
                <c:pt idx="5">
                  <c:v>0.08</c:v>
                </c:pt>
                <c:pt idx="6">
                  <c:v>#N/A</c:v>
                </c:pt>
                <c:pt idx="7">
                  <c:v>0.01</c:v>
                </c:pt>
                <c:pt idx="8">
                  <c:v>#N/A</c:v>
                </c:pt>
                <c:pt idx="9">
                  <c:v>0.02</c:v>
                </c:pt>
              </c:numCache>
            </c:numRef>
          </c:val>
          <c:extLst>
            <c:ext xmlns:c16="http://schemas.microsoft.com/office/drawing/2014/chart" uri="{C3380CC4-5D6E-409C-BE32-E72D297353CC}">
              <c16:uniqueId val="{00000000-DDC7-415D-9F24-4FC5D963E65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DC7-415D-9F24-4FC5D963E656}"/>
            </c:ext>
          </c:extLst>
        </c:ser>
        <c:ser>
          <c:idx val="2"/>
          <c:order val="2"/>
          <c:tx>
            <c:strRef>
              <c:f>データシート!$A$29</c:f>
              <c:strCache>
                <c:ptCount val="1"/>
                <c:pt idx="0">
                  <c:v>工業用水道事業</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2-DDC7-415D-9F24-4FC5D963E656}"/>
            </c:ext>
          </c:extLst>
        </c:ser>
        <c:ser>
          <c:idx val="3"/>
          <c:order val="3"/>
          <c:tx>
            <c:strRef>
              <c:f>データシート!$A$30</c:f>
              <c:strCache>
                <c:ptCount val="1"/>
                <c:pt idx="0">
                  <c:v>母子父子寡婦福祉資金貸付事業費</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0.03</c:v>
                </c:pt>
                <c:pt idx="2">
                  <c:v>#N/A</c:v>
                </c:pt>
                <c:pt idx="3">
                  <c:v>0.06</c:v>
                </c:pt>
                <c:pt idx="4">
                  <c:v>#N/A</c:v>
                </c:pt>
                <c:pt idx="5">
                  <c:v>0.11</c:v>
                </c:pt>
                <c:pt idx="6">
                  <c:v>#N/A</c:v>
                </c:pt>
                <c:pt idx="7">
                  <c:v>0.15</c:v>
                </c:pt>
                <c:pt idx="8">
                  <c:v>#N/A</c:v>
                </c:pt>
                <c:pt idx="9">
                  <c:v>0.1</c:v>
                </c:pt>
              </c:numCache>
            </c:numRef>
          </c:val>
          <c:extLst>
            <c:ext xmlns:c16="http://schemas.microsoft.com/office/drawing/2014/chart" uri="{C3380CC4-5D6E-409C-BE32-E72D297353CC}">
              <c16:uniqueId val="{00000003-DDC7-415D-9F24-4FC5D963E656}"/>
            </c:ext>
          </c:extLst>
        </c:ser>
        <c:ser>
          <c:idx val="4"/>
          <c:order val="4"/>
          <c:tx>
            <c:strRef>
              <c:f>データシート!$A$31</c:f>
              <c:strCache>
                <c:ptCount val="1"/>
                <c:pt idx="0">
                  <c:v>国民健康保険費</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1.05</c:v>
                </c:pt>
                <c:pt idx="2">
                  <c:v>#N/A</c:v>
                </c:pt>
                <c:pt idx="3">
                  <c:v>0.54</c:v>
                </c:pt>
                <c:pt idx="4">
                  <c:v>#N/A</c:v>
                </c:pt>
                <c:pt idx="5">
                  <c:v>0.39</c:v>
                </c:pt>
                <c:pt idx="6">
                  <c:v>#N/A</c:v>
                </c:pt>
                <c:pt idx="7">
                  <c:v>0.46</c:v>
                </c:pt>
                <c:pt idx="8">
                  <c:v>#N/A</c:v>
                </c:pt>
                <c:pt idx="9">
                  <c:v>0.19</c:v>
                </c:pt>
              </c:numCache>
            </c:numRef>
          </c:val>
          <c:extLst>
            <c:ext xmlns:c16="http://schemas.microsoft.com/office/drawing/2014/chart" uri="{C3380CC4-5D6E-409C-BE32-E72D297353CC}">
              <c16:uniqueId val="{00000004-DDC7-415D-9F24-4FC5D963E656}"/>
            </c:ext>
          </c:extLst>
        </c:ser>
        <c:ser>
          <c:idx val="5"/>
          <c:order val="5"/>
          <c:tx>
            <c:strRef>
              <c:f>データシート!$A$32</c:f>
              <c:strCache>
                <c:ptCount val="1"/>
                <c:pt idx="0">
                  <c:v>介護保険費</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1.04</c:v>
                </c:pt>
                <c:pt idx="2">
                  <c:v>#N/A</c:v>
                </c:pt>
                <c:pt idx="3">
                  <c:v>1.31</c:v>
                </c:pt>
                <c:pt idx="4">
                  <c:v>#N/A</c:v>
                </c:pt>
                <c:pt idx="5">
                  <c:v>1.73</c:v>
                </c:pt>
                <c:pt idx="6">
                  <c:v>#N/A</c:v>
                </c:pt>
                <c:pt idx="7">
                  <c:v>2.21</c:v>
                </c:pt>
                <c:pt idx="8">
                  <c:v>#N/A</c:v>
                </c:pt>
                <c:pt idx="9">
                  <c:v>2.12</c:v>
                </c:pt>
              </c:numCache>
            </c:numRef>
          </c:val>
          <c:extLst>
            <c:ext xmlns:c16="http://schemas.microsoft.com/office/drawing/2014/chart" uri="{C3380CC4-5D6E-409C-BE32-E72D297353CC}">
              <c16:uniqueId val="{00000005-DDC7-415D-9F24-4FC5D963E656}"/>
            </c:ext>
          </c:extLst>
        </c:ser>
        <c:ser>
          <c:idx val="6"/>
          <c:order val="6"/>
          <c:tx>
            <c:strRef>
              <c:f>データシート!$A$33</c:f>
              <c:strCache>
                <c:ptCount val="1"/>
                <c:pt idx="0">
                  <c:v>水道事業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4.22</c:v>
                </c:pt>
                <c:pt idx="2">
                  <c:v>#N/A</c:v>
                </c:pt>
                <c:pt idx="3">
                  <c:v>3.81</c:v>
                </c:pt>
                <c:pt idx="4">
                  <c:v>#N/A</c:v>
                </c:pt>
                <c:pt idx="5">
                  <c:v>4</c:v>
                </c:pt>
                <c:pt idx="6">
                  <c:v>#N/A</c:v>
                </c:pt>
                <c:pt idx="7">
                  <c:v>4.2300000000000004</c:v>
                </c:pt>
                <c:pt idx="8">
                  <c:v>#N/A</c:v>
                </c:pt>
                <c:pt idx="9">
                  <c:v>4.5</c:v>
                </c:pt>
              </c:numCache>
            </c:numRef>
          </c:val>
          <c:extLst>
            <c:ext xmlns:c16="http://schemas.microsoft.com/office/drawing/2014/chart" uri="{C3380CC4-5D6E-409C-BE32-E72D297353CC}">
              <c16:uniqueId val="{00000006-DDC7-415D-9F24-4FC5D963E656}"/>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4.28</c:v>
                </c:pt>
                <c:pt idx="2">
                  <c:v>#N/A</c:v>
                </c:pt>
                <c:pt idx="3">
                  <c:v>3.66</c:v>
                </c:pt>
                <c:pt idx="4">
                  <c:v>#N/A</c:v>
                </c:pt>
                <c:pt idx="5">
                  <c:v>4.01</c:v>
                </c:pt>
                <c:pt idx="6">
                  <c:v>#N/A</c:v>
                </c:pt>
                <c:pt idx="7">
                  <c:v>5.64</c:v>
                </c:pt>
                <c:pt idx="8">
                  <c:v>#N/A</c:v>
                </c:pt>
                <c:pt idx="9">
                  <c:v>5.12</c:v>
                </c:pt>
              </c:numCache>
            </c:numRef>
          </c:val>
          <c:extLst>
            <c:ext xmlns:c16="http://schemas.microsoft.com/office/drawing/2014/chart" uri="{C3380CC4-5D6E-409C-BE32-E72D297353CC}">
              <c16:uniqueId val="{00000007-DDC7-415D-9F24-4FC5D963E656}"/>
            </c:ext>
          </c:extLst>
        </c:ser>
        <c:ser>
          <c:idx val="8"/>
          <c:order val="8"/>
          <c:tx>
            <c:strRef>
              <c:f>データシート!$A$35</c:f>
              <c:strCache>
                <c:ptCount val="1"/>
                <c:pt idx="0">
                  <c:v>病院事業</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4.54</c:v>
                </c:pt>
                <c:pt idx="2">
                  <c:v>#N/A</c:v>
                </c:pt>
                <c:pt idx="3">
                  <c:v>3.18</c:v>
                </c:pt>
                <c:pt idx="4">
                  <c:v>#N/A</c:v>
                </c:pt>
                <c:pt idx="5">
                  <c:v>3.94</c:v>
                </c:pt>
                <c:pt idx="6">
                  <c:v>#N/A</c:v>
                </c:pt>
                <c:pt idx="7">
                  <c:v>5.3</c:v>
                </c:pt>
                <c:pt idx="8">
                  <c:v>#N/A</c:v>
                </c:pt>
                <c:pt idx="9">
                  <c:v>6.84</c:v>
                </c:pt>
              </c:numCache>
            </c:numRef>
          </c:val>
          <c:extLst>
            <c:ext xmlns:c16="http://schemas.microsoft.com/office/drawing/2014/chart" uri="{C3380CC4-5D6E-409C-BE32-E72D297353CC}">
              <c16:uniqueId val="{00000008-DDC7-415D-9F24-4FC5D963E656}"/>
            </c:ext>
          </c:extLst>
        </c:ser>
        <c:ser>
          <c:idx val="9"/>
          <c:order val="9"/>
          <c:tx>
            <c:strRef>
              <c:f>データシート!$A$36</c:f>
              <c:strCache>
                <c:ptCount val="1"/>
                <c:pt idx="0">
                  <c:v>下水道等事業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5.27</c:v>
                </c:pt>
                <c:pt idx="2">
                  <c:v>#N/A</c:v>
                </c:pt>
                <c:pt idx="3">
                  <c:v>5.93</c:v>
                </c:pt>
                <c:pt idx="4">
                  <c:v>#N/A</c:v>
                </c:pt>
                <c:pt idx="5">
                  <c:v>6.52</c:v>
                </c:pt>
                <c:pt idx="6">
                  <c:v>#N/A</c:v>
                </c:pt>
                <c:pt idx="7">
                  <c:v>6.48</c:v>
                </c:pt>
                <c:pt idx="8">
                  <c:v>#N/A</c:v>
                </c:pt>
                <c:pt idx="9">
                  <c:v>7.14</c:v>
                </c:pt>
              </c:numCache>
            </c:numRef>
          </c:val>
          <c:extLst>
            <c:ext xmlns:c16="http://schemas.microsoft.com/office/drawing/2014/chart" uri="{C3380CC4-5D6E-409C-BE32-E72D297353CC}">
              <c16:uniqueId val="{00000009-DDC7-415D-9F24-4FC5D963E65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10439</c:v>
                </c:pt>
                <c:pt idx="5">
                  <c:v>10437</c:v>
                </c:pt>
                <c:pt idx="8">
                  <c:v>10402</c:v>
                </c:pt>
                <c:pt idx="11">
                  <c:v>10384</c:v>
                </c:pt>
                <c:pt idx="14">
                  <c:v>10185</c:v>
                </c:pt>
              </c:numCache>
            </c:numRef>
          </c:val>
          <c:extLst>
            <c:ext xmlns:c16="http://schemas.microsoft.com/office/drawing/2014/chart" uri="{C3380CC4-5D6E-409C-BE32-E72D297353CC}">
              <c16:uniqueId val="{00000000-120F-4704-B03E-B1743CE0A70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12</c:v>
                </c:pt>
                <c:pt idx="9">
                  <c:v>12</c:v>
                </c:pt>
                <c:pt idx="12">
                  <c:v>7</c:v>
                </c:pt>
              </c:numCache>
            </c:numRef>
          </c:val>
          <c:extLst>
            <c:ext xmlns:c16="http://schemas.microsoft.com/office/drawing/2014/chart" uri="{C3380CC4-5D6E-409C-BE32-E72D297353CC}">
              <c16:uniqueId val="{00000001-120F-4704-B03E-B1743CE0A70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34</c:v>
                </c:pt>
                <c:pt idx="3">
                  <c:v>28</c:v>
                </c:pt>
                <c:pt idx="6">
                  <c:v>19</c:v>
                </c:pt>
                <c:pt idx="9">
                  <c:v>14</c:v>
                </c:pt>
                <c:pt idx="12">
                  <c:v>10</c:v>
                </c:pt>
              </c:numCache>
            </c:numRef>
          </c:val>
          <c:extLst>
            <c:ext xmlns:c16="http://schemas.microsoft.com/office/drawing/2014/chart" uri="{C3380CC4-5D6E-409C-BE32-E72D297353CC}">
              <c16:uniqueId val="{00000002-120F-4704-B03E-B1743CE0A70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343</c:v>
                </c:pt>
                <c:pt idx="3">
                  <c:v>332</c:v>
                </c:pt>
                <c:pt idx="6">
                  <c:v>349</c:v>
                </c:pt>
                <c:pt idx="9">
                  <c:v>358</c:v>
                </c:pt>
                <c:pt idx="12">
                  <c:v>319</c:v>
                </c:pt>
              </c:numCache>
            </c:numRef>
          </c:val>
          <c:extLst>
            <c:ext xmlns:c16="http://schemas.microsoft.com/office/drawing/2014/chart" uri="{C3380CC4-5D6E-409C-BE32-E72D297353CC}">
              <c16:uniqueId val="{00000003-120F-4704-B03E-B1743CE0A70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4612</c:v>
                </c:pt>
                <c:pt idx="3">
                  <c:v>4515</c:v>
                </c:pt>
                <c:pt idx="6">
                  <c:v>4214</c:v>
                </c:pt>
                <c:pt idx="9">
                  <c:v>4098</c:v>
                </c:pt>
                <c:pt idx="12">
                  <c:v>4013</c:v>
                </c:pt>
              </c:numCache>
            </c:numRef>
          </c:val>
          <c:extLst>
            <c:ext xmlns:c16="http://schemas.microsoft.com/office/drawing/2014/chart" uri="{C3380CC4-5D6E-409C-BE32-E72D297353CC}">
              <c16:uniqueId val="{00000004-120F-4704-B03E-B1743CE0A70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20F-4704-B03E-B1743CE0A70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20F-4704-B03E-B1743CE0A70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9712</c:v>
                </c:pt>
                <c:pt idx="3">
                  <c:v>9603</c:v>
                </c:pt>
                <c:pt idx="6">
                  <c:v>9484</c:v>
                </c:pt>
                <c:pt idx="9">
                  <c:v>9554</c:v>
                </c:pt>
                <c:pt idx="12">
                  <c:v>9732</c:v>
                </c:pt>
              </c:numCache>
            </c:numRef>
          </c:val>
          <c:extLst>
            <c:ext xmlns:c16="http://schemas.microsoft.com/office/drawing/2014/chart" uri="{C3380CC4-5D6E-409C-BE32-E72D297353CC}">
              <c16:uniqueId val="{00000007-120F-4704-B03E-B1743CE0A70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4262</c:v>
                </c:pt>
                <c:pt idx="2">
                  <c:v>#N/A</c:v>
                </c:pt>
                <c:pt idx="3">
                  <c:v>#N/A</c:v>
                </c:pt>
                <c:pt idx="4">
                  <c:v>4041</c:v>
                </c:pt>
                <c:pt idx="5">
                  <c:v>#N/A</c:v>
                </c:pt>
                <c:pt idx="6">
                  <c:v>#N/A</c:v>
                </c:pt>
                <c:pt idx="7">
                  <c:v>3676</c:v>
                </c:pt>
                <c:pt idx="8">
                  <c:v>#N/A</c:v>
                </c:pt>
                <c:pt idx="9">
                  <c:v>#N/A</c:v>
                </c:pt>
                <c:pt idx="10">
                  <c:v>3652</c:v>
                </c:pt>
                <c:pt idx="11">
                  <c:v>#N/A</c:v>
                </c:pt>
                <c:pt idx="12">
                  <c:v>#N/A</c:v>
                </c:pt>
                <c:pt idx="13">
                  <c:v>3896</c:v>
                </c:pt>
                <c:pt idx="14">
                  <c:v>#N/A</c:v>
                </c:pt>
              </c:numCache>
            </c:numRef>
          </c:val>
          <c:smooth val="0"/>
          <c:extLst>
            <c:ext xmlns:c16="http://schemas.microsoft.com/office/drawing/2014/chart" uri="{C3380CC4-5D6E-409C-BE32-E72D297353CC}">
              <c16:uniqueId val="{00000008-120F-4704-B03E-B1743CE0A70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108813</c:v>
                </c:pt>
                <c:pt idx="5">
                  <c:v>110585</c:v>
                </c:pt>
                <c:pt idx="8">
                  <c:v>109620</c:v>
                </c:pt>
                <c:pt idx="11">
                  <c:v>108593</c:v>
                </c:pt>
                <c:pt idx="14">
                  <c:v>104735</c:v>
                </c:pt>
              </c:numCache>
            </c:numRef>
          </c:val>
          <c:extLst>
            <c:ext xmlns:c16="http://schemas.microsoft.com/office/drawing/2014/chart" uri="{C3380CC4-5D6E-409C-BE32-E72D297353CC}">
              <c16:uniqueId val="{00000000-AFDA-45A5-9DFD-7F5F4B514EB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18726</c:v>
                </c:pt>
                <c:pt idx="5">
                  <c:v>17989</c:v>
                </c:pt>
                <c:pt idx="8">
                  <c:v>17818</c:v>
                </c:pt>
                <c:pt idx="11">
                  <c:v>18048</c:v>
                </c:pt>
                <c:pt idx="14">
                  <c:v>18503</c:v>
                </c:pt>
              </c:numCache>
            </c:numRef>
          </c:val>
          <c:extLst>
            <c:ext xmlns:c16="http://schemas.microsoft.com/office/drawing/2014/chart" uri="{C3380CC4-5D6E-409C-BE32-E72D297353CC}">
              <c16:uniqueId val="{00000001-AFDA-45A5-9DFD-7F5F4B514EB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13648</c:v>
                </c:pt>
                <c:pt idx="5">
                  <c:v>13514</c:v>
                </c:pt>
                <c:pt idx="8">
                  <c:v>12537</c:v>
                </c:pt>
                <c:pt idx="11">
                  <c:v>13457</c:v>
                </c:pt>
                <c:pt idx="14">
                  <c:v>14404</c:v>
                </c:pt>
              </c:numCache>
            </c:numRef>
          </c:val>
          <c:extLst>
            <c:ext xmlns:c16="http://schemas.microsoft.com/office/drawing/2014/chart" uri="{C3380CC4-5D6E-409C-BE32-E72D297353CC}">
              <c16:uniqueId val="{00000002-AFDA-45A5-9DFD-7F5F4B514EB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FDA-45A5-9DFD-7F5F4B514EB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FDA-45A5-9DFD-7F5F4B514EB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1938</c:v>
                </c:pt>
                <c:pt idx="3">
                  <c:v>1990</c:v>
                </c:pt>
                <c:pt idx="6">
                  <c:v>2225</c:v>
                </c:pt>
                <c:pt idx="9">
                  <c:v>2047</c:v>
                </c:pt>
                <c:pt idx="12">
                  <c:v>2127</c:v>
                </c:pt>
              </c:numCache>
            </c:numRef>
          </c:val>
          <c:extLst>
            <c:ext xmlns:c16="http://schemas.microsoft.com/office/drawing/2014/chart" uri="{C3380CC4-5D6E-409C-BE32-E72D297353CC}">
              <c16:uniqueId val="{00000005-AFDA-45A5-9DFD-7F5F4B514EB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9290</c:v>
                </c:pt>
                <c:pt idx="3">
                  <c:v>9260</c:v>
                </c:pt>
                <c:pt idx="6">
                  <c:v>9063</c:v>
                </c:pt>
                <c:pt idx="9">
                  <c:v>8938</c:v>
                </c:pt>
                <c:pt idx="12">
                  <c:v>9037</c:v>
                </c:pt>
              </c:numCache>
            </c:numRef>
          </c:val>
          <c:extLst>
            <c:ext xmlns:c16="http://schemas.microsoft.com/office/drawing/2014/chart" uri="{C3380CC4-5D6E-409C-BE32-E72D297353CC}">
              <c16:uniqueId val="{00000006-AFDA-45A5-9DFD-7F5F4B514EB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1986</c:v>
                </c:pt>
                <c:pt idx="3">
                  <c:v>2101</c:v>
                </c:pt>
                <c:pt idx="6">
                  <c:v>1986</c:v>
                </c:pt>
                <c:pt idx="9">
                  <c:v>2001</c:v>
                </c:pt>
                <c:pt idx="12">
                  <c:v>1951</c:v>
                </c:pt>
              </c:numCache>
            </c:numRef>
          </c:val>
          <c:extLst>
            <c:ext xmlns:c16="http://schemas.microsoft.com/office/drawing/2014/chart" uri="{C3380CC4-5D6E-409C-BE32-E72D297353CC}">
              <c16:uniqueId val="{00000007-AFDA-45A5-9DFD-7F5F4B514EB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48588</c:v>
                </c:pt>
                <c:pt idx="3">
                  <c:v>46082</c:v>
                </c:pt>
                <c:pt idx="6">
                  <c:v>41854</c:v>
                </c:pt>
                <c:pt idx="9">
                  <c:v>38307</c:v>
                </c:pt>
                <c:pt idx="12">
                  <c:v>35216</c:v>
                </c:pt>
              </c:numCache>
            </c:numRef>
          </c:val>
          <c:extLst>
            <c:ext xmlns:c16="http://schemas.microsoft.com/office/drawing/2014/chart" uri="{C3380CC4-5D6E-409C-BE32-E72D297353CC}">
              <c16:uniqueId val="{00000008-AFDA-45A5-9DFD-7F5F4B514EB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662</c:v>
                </c:pt>
                <c:pt idx="3">
                  <c:v>622</c:v>
                </c:pt>
                <c:pt idx="6">
                  <c:v>589</c:v>
                </c:pt>
                <c:pt idx="9">
                  <c:v>551</c:v>
                </c:pt>
                <c:pt idx="12">
                  <c:v>520</c:v>
                </c:pt>
              </c:numCache>
            </c:numRef>
          </c:val>
          <c:extLst>
            <c:ext xmlns:c16="http://schemas.microsoft.com/office/drawing/2014/chart" uri="{C3380CC4-5D6E-409C-BE32-E72D297353CC}">
              <c16:uniqueId val="{00000009-AFDA-45A5-9DFD-7F5F4B514EB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104981</c:v>
                </c:pt>
                <c:pt idx="3">
                  <c:v>110750</c:v>
                </c:pt>
                <c:pt idx="6">
                  <c:v>112833</c:v>
                </c:pt>
                <c:pt idx="9">
                  <c:v>116095</c:v>
                </c:pt>
                <c:pt idx="12">
                  <c:v>115229</c:v>
                </c:pt>
              </c:numCache>
            </c:numRef>
          </c:val>
          <c:extLst>
            <c:ext xmlns:c16="http://schemas.microsoft.com/office/drawing/2014/chart" uri="{C3380CC4-5D6E-409C-BE32-E72D297353CC}">
              <c16:uniqueId val="{0000000A-AFDA-45A5-9DFD-7F5F4B514EB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26259</c:v>
                </c:pt>
                <c:pt idx="2">
                  <c:v>#N/A</c:v>
                </c:pt>
                <c:pt idx="3">
                  <c:v>#N/A</c:v>
                </c:pt>
                <c:pt idx="4">
                  <c:v>28717</c:v>
                </c:pt>
                <c:pt idx="5">
                  <c:v>#N/A</c:v>
                </c:pt>
                <c:pt idx="6">
                  <c:v>#N/A</c:v>
                </c:pt>
                <c:pt idx="7">
                  <c:v>28575</c:v>
                </c:pt>
                <c:pt idx="8">
                  <c:v>#N/A</c:v>
                </c:pt>
                <c:pt idx="9">
                  <c:v>#N/A</c:v>
                </c:pt>
                <c:pt idx="10">
                  <c:v>27841</c:v>
                </c:pt>
                <c:pt idx="11">
                  <c:v>#N/A</c:v>
                </c:pt>
                <c:pt idx="12">
                  <c:v>#N/A</c:v>
                </c:pt>
                <c:pt idx="13">
                  <c:v>26438</c:v>
                </c:pt>
                <c:pt idx="14">
                  <c:v>#N/A</c:v>
                </c:pt>
              </c:numCache>
            </c:numRef>
          </c:val>
          <c:smooth val="0"/>
          <c:extLst>
            <c:ext xmlns:c16="http://schemas.microsoft.com/office/drawing/2014/chart" uri="{C3380CC4-5D6E-409C-BE32-E72D297353CC}">
              <c16:uniqueId val="{0000000B-AFDA-45A5-9DFD-7F5F4B514EB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3271</c:v>
                </c:pt>
                <c:pt idx="1">
                  <c:v>3520</c:v>
                </c:pt>
                <c:pt idx="2">
                  <c:v>3757</c:v>
                </c:pt>
              </c:numCache>
            </c:numRef>
          </c:val>
          <c:extLst>
            <c:ext xmlns:c16="http://schemas.microsoft.com/office/drawing/2014/chart" uri="{C3380CC4-5D6E-409C-BE32-E72D297353CC}">
              <c16:uniqueId val="{00000000-F034-4314-A6D4-E03AB0022FB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1026</c:v>
                </c:pt>
                <c:pt idx="1">
                  <c:v>1034</c:v>
                </c:pt>
                <c:pt idx="2">
                  <c:v>1043</c:v>
                </c:pt>
              </c:numCache>
            </c:numRef>
          </c:val>
          <c:extLst>
            <c:ext xmlns:c16="http://schemas.microsoft.com/office/drawing/2014/chart" uri="{C3380CC4-5D6E-409C-BE32-E72D297353CC}">
              <c16:uniqueId val="{00000001-F034-4314-A6D4-E03AB0022FB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6034</c:v>
                </c:pt>
                <c:pt idx="1">
                  <c:v>5843</c:v>
                </c:pt>
                <c:pt idx="2">
                  <c:v>6024</c:v>
                </c:pt>
              </c:numCache>
            </c:numRef>
          </c:val>
          <c:extLst>
            <c:ext xmlns:c16="http://schemas.microsoft.com/office/drawing/2014/chart" uri="{C3380CC4-5D6E-409C-BE32-E72D297353CC}">
              <c16:uniqueId val="{00000002-F034-4314-A6D4-E03AB0022FB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鳥取県鳥取市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元利償還金</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厳選した市債発行により、減少傾向だったが、小中学校の空調整備など償還年数の短い大型事業の償還が始まったことが主な要因で増加した。</a:t>
          </a:r>
          <a:endParaRPr lang="ja-JP" altLang="ja-JP" sz="1100">
            <a:effectLst/>
            <a:latin typeface="ＭＳ Ｐゴシック" panose="020B0600070205080204" pitchFamily="50" charset="-128"/>
            <a:ea typeface="ＭＳ Ｐゴシック" panose="020B0600070205080204" pitchFamily="50" charset="-128"/>
          </a:endParaRPr>
        </a:p>
        <a:p>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公営企業債の元利償還金に対する繰入金</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下水道事業債の減などにより減少した。</a:t>
          </a:r>
          <a:endParaRPr lang="ja-JP" altLang="ja-JP" sz="1100">
            <a:effectLst/>
            <a:latin typeface="ＭＳ Ｐゴシック" panose="020B0600070205080204" pitchFamily="50" charset="-128"/>
            <a:ea typeface="ＭＳ Ｐゴシック" panose="020B0600070205080204" pitchFamily="50" charset="-128"/>
          </a:endParaRPr>
        </a:p>
        <a:p>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組合等が起こした地方債の元利償還金に対する負担金等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組合等の起債の減により減少した。</a:t>
          </a:r>
          <a:endParaRPr lang="ja-JP" altLang="ja-JP" sz="1100">
            <a:effectLst/>
            <a:latin typeface="ＭＳ Ｐゴシック" panose="020B0600070205080204" pitchFamily="50" charset="-128"/>
            <a:ea typeface="ＭＳ Ｐゴシック" panose="020B0600070205080204" pitchFamily="50" charset="-128"/>
          </a:endParaRPr>
        </a:p>
        <a:p>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債務負担行為に基づく支出額</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これまで行ってきた社会福祉法人等に対する建設費償還補助の減に伴い、負担が軽減されている。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実質公債費比率の分子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元利償還金の増により増加した。</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鳥取県鳥取市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一般会計等に係る地方債現在高</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市民体育館再整備に</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641.4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百万円、市営住宅（長瀬団地）建替に</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546.9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百万円など市債の新規発行の増加要因があったものの、新可燃物処理施設の整備完了による建設負担金の減や臨時財政対策債の減などにより、現在高は前年度より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866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百万円減少した。</a:t>
          </a:r>
          <a:endParaRPr lang="ja-JP" altLang="ja-JP" sz="1100">
            <a:effectLst/>
            <a:latin typeface="ＭＳ Ｐゴシック" panose="020B0600070205080204" pitchFamily="50" charset="-128"/>
            <a:ea typeface="ＭＳ Ｐゴシック" panose="020B0600070205080204" pitchFamily="50" charset="-128"/>
          </a:endParaRPr>
        </a:p>
        <a:p>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債務負担行為に基づく支出予定額</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社会福祉法人等に対する建設費償還補助の減に伴い減少した。</a:t>
          </a:r>
          <a:endParaRPr lang="ja-JP" altLang="ja-JP" sz="1100">
            <a:effectLst/>
            <a:latin typeface="ＭＳ Ｐゴシック" panose="020B0600070205080204" pitchFamily="50" charset="-128"/>
            <a:ea typeface="ＭＳ Ｐゴシック" panose="020B0600070205080204" pitchFamily="50" charset="-128"/>
          </a:endParaRPr>
        </a:p>
        <a:p>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公営企業債等繰入見込額</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主に下水道事業債の減に伴い減少した。</a:t>
          </a:r>
          <a:endParaRPr lang="ja-JP" altLang="ja-JP" sz="1100">
            <a:effectLst/>
            <a:latin typeface="ＭＳ Ｐゴシック" panose="020B0600070205080204" pitchFamily="50" charset="-128"/>
            <a:ea typeface="ＭＳ Ｐゴシック" panose="020B0600070205080204" pitchFamily="50" charset="-128"/>
          </a:endParaRPr>
        </a:p>
        <a:p>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組合等負担等見込額</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償還終了による減のため減少した。</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設立法人等の負担額等負担見込額</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土地開発公社の保有する土地の評価額の減および賃貸事業用地の売却等により増加した。</a:t>
          </a:r>
          <a:endParaRPr lang="ja-JP" altLang="ja-JP" sz="1100">
            <a:effectLst/>
            <a:latin typeface="ＭＳ Ｐゴシック" panose="020B0600070205080204" pitchFamily="50" charset="-128"/>
            <a:ea typeface="ＭＳ Ｐゴシック" panose="020B0600070205080204" pitchFamily="50" charset="-128"/>
          </a:endParaRPr>
        </a:p>
        <a:p>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基準財政需要額算入見込額</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交付税措置のある新規の起債発行より下水道事業債、臨時財政対策債、合併特例債等の市債の償還による起債残高の減が上回ることから減少した。</a:t>
          </a:r>
          <a:endParaRPr lang="ja-JP" altLang="ja-JP" sz="1100">
            <a:effectLst/>
            <a:latin typeface="ＭＳ Ｐゴシック" panose="020B0600070205080204" pitchFamily="50" charset="-128"/>
            <a:ea typeface="ＭＳ Ｐゴシック" panose="020B0600070205080204" pitchFamily="50" charset="-128"/>
          </a:endParaRPr>
        </a:p>
        <a:p>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将来負担比率の分子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市債の現在高の減少、公営企業債等繰入見込額の減等により減少した。</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鳥取県鳥取市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保育園、学校、公民館などの公共施設整備のために「公共施設等整備基金」を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億円取り崩した一方で、「財政調整基金」を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億円積み立てたこと、令和５年度のコロナ対策に速やかに活用するため「新型コロナウイルス感染症緊急対策基金」を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億円積み立てたこと、ふるさと納税が増加し「ふるさと納税基金」を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億円積み立てたことなどにより、基金全体としては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億円の増となった。</a:t>
          </a:r>
          <a:endParaRPr lang="ja-JP" altLang="ja-JP" sz="11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災害等の将来の不測の事態に備え、継続して安定的な財政運営ができるように、「財政調整基金」や「減債基金」を積み増ししていく。</a:t>
          </a:r>
          <a:endParaRPr lang="ja-JP" altLang="ja-JP" sz="11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・公共施設等整備基金：公共施設等の整備に活用</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・地域振興基金：市民の連携の強化及び地域振興に活用</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・新型コロナウイルス感染症緊急対策基金：新型コロナウイルス感染症対策利子補給事業などに活用</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・ふるさと納税基金：ふるさと納税制度を活用して寄せられた寄附金をそれぞれの寄附者の思いを実現するための事業に活用</a:t>
          </a:r>
          <a:endParaRPr lang="ja-JP" altLang="ja-JP" sz="11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・公共施設等整備基金：土地売払収入を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億円積み立てた一方、保育園、学校、公民館などの公共施設整備に</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億円取り崩したことによる減。</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・ふるさと納税基金：寄附者の思いに沿った事業の実現に</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億円取り崩した一方、ふるさと納税の増加により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億円を積み立てたことによる増。</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・新型コロナウイルス感染症緊急対策基金：新たに</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億円積み立てた一方で、感染症対策利子補給事業やコロナ対策事業の財源として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億円取り崩したことによる減。</a:t>
          </a:r>
          <a:endParaRPr lang="ja-JP" altLang="ja-JP" sz="11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・公共施設等整備基金：公共施設等の老朽化対策等に対応するため、計画的に活用していく。</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・新型コロナウイルス感染症緊急対策基金：新型コロナウイルス感染症対策の利子補給事業などに活用していく。</a:t>
          </a:r>
          <a:endParaRPr lang="ja-JP" altLang="ja-JP" sz="11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今後の不測の事態に備え、</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億円積み立てたことによる増。</a:t>
          </a:r>
          <a:endParaRPr lang="ja-JP" altLang="ja-JP" sz="11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災害等の将来の不測の事態に備えるため、令和７年度末に「財政調整基金」と「減債基金」の合計が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億円となることを目標に積み立てることとしている。</a:t>
          </a:r>
          <a:endParaRPr lang="ja-JP" altLang="ja-JP" sz="11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債券運用や繰替運用により微増となった。</a:t>
          </a:r>
          <a:endParaRPr lang="ja-JP" altLang="ja-JP" sz="11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災害等の将来の不測の事態に備えるため、令和７年度末に「財政調整基金」と「減債基金」の合計が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億円となることを目標に積み立てることとしている。</a:t>
          </a:r>
          <a:endParaRPr lang="ja-JP" altLang="ja-JP" sz="11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鳥取県鳥取市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183,269
181,693
765.31
115,319,398
112,370,924
2,687,989
51,312,015
115,229,455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62.5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効求人倍率が前年を上回り、平均給与が増加となるなど個人市民税の増や固定資産税の増等により基準財政収入額が増額となった。一方、社会福祉費や包括算定経費の減、さらに令和３年度に限り措置された臨時財政対策債償還基金費の皆減により基準財政需要額が減額となったものの、物価高騰等により</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増加した地方負担分の追加措置など</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から、財政力指数は、前年度と同水準となった。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口が少なく財政基盤が弱いため、類似団体内順位は下位にあるが、地方創生施策をより一層推進し、将来の税収増に繋がる企業誘致や地元中小事業者への支援、雇用対策の強化など、好循環する地域経済と令和５年台風第７号で大きな被害を受けた地域の復旧・復興との両立に取り組む。</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106136</xdr:rowOff>
    </xdr:from>
    <xdr:to>
      <xdr:col>23</xdr:col>
      <xdr:colOff>133350</xdr:colOff>
      <xdr:row>44</xdr:row>
      <xdr:rowOff>165100</xdr:rowOff>
    </xdr:to>
    <xdr:cxnSp macro="">
      <xdr:nvCxnSpPr>
        <xdr:cNvPr id="66" name="直線コネクタ 65"/>
        <xdr:cNvCxnSpPr/>
      </xdr:nvCxnSpPr>
      <xdr:spPr>
        <a:xfrm flipV="1">
          <a:off x="4953000" y="6278336"/>
          <a:ext cx="0" cy="14305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7"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8" name="直線コネクタ 67"/>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21063</xdr:rowOff>
    </xdr:from>
    <xdr:ext cx="762000" cy="259045"/>
    <xdr:sp macro="" textlink="">
      <xdr:nvSpPr>
        <xdr:cNvPr id="69" name="財政力最大値テキスト"/>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106136</xdr:rowOff>
    </xdr:from>
    <xdr:to>
      <xdr:col>24</xdr:col>
      <xdr:colOff>12700</xdr:colOff>
      <xdr:row>36</xdr:row>
      <xdr:rowOff>106136</xdr:rowOff>
    </xdr:to>
    <xdr:cxnSp macro="">
      <xdr:nvCxnSpPr>
        <xdr:cNvPr id="70" name="直線コネクタ 69"/>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113393</xdr:rowOff>
    </xdr:from>
    <xdr:to>
      <xdr:col>23</xdr:col>
      <xdr:colOff>133350</xdr:colOff>
      <xdr:row>44</xdr:row>
      <xdr:rowOff>113393</xdr:rowOff>
    </xdr:to>
    <xdr:cxnSp macro="">
      <xdr:nvCxnSpPr>
        <xdr:cNvPr id="71" name="直線コネクタ 70"/>
        <xdr:cNvCxnSpPr/>
      </xdr:nvCxnSpPr>
      <xdr:spPr>
        <a:xfrm>
          <a:off x="4114800" y="765719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128105</xdr:rowOff>
    </xdr:from>
    <xdr:ext cx="762000" cy="259045"/>
    <xdr:sp macro="" textlink="">
      <xdr:nvSpPr>
        <xdr:cNvPr id="72" name="財政力平均値テキスト"/>
        <xdr:cNvSpPr txBox="1"/>
      </xdr:nvSpPr>
      <xdr:spPr>
        <a:xfrm>
          <a:off x="5041900" y="6986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111578</xdr:rowOff>
    </xdr:from>
    <xdr:to>
      <xdr:col>23</xdr:col>
      <xdr:colOff>184150</xdr:colOff>
      <xdr:row>42</xdr:row>
      <xdr:rowOff>41728</xdr:rowOff>
    </xdr:to>
    <xdr:sp macro="" textlink="">
      <xdr:nvSpPr>
        <xdr:cNvPr id="73" name="フローチャート: 判断 72"/>
        <xdr:cNvSpPr/>
      </xdr:nvSpPr>
      <xdr:spPr>
        <a:xfrm>
          <a:off x="49022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96157</xdr:rowOff>
    </xdr:from>
    <xdr:to>
      <xdr:col>19</xdr:col>
      <xdr:colOff>133350</xdr:colOff>
      <xdr:row>44</xdr:row>
      <xdr:rowOff>113393</xdr:rowOff>
    </xdr:to>
    <xdr:cxnSp macro="">
      <xdr:nvCxnSpPr>
        <xdr:cNvPr id="74" name="直線コネクタ 73"/>
        <xdr:cNvCxnSpPr/>
      </xdr:nvCxnSpPr>
      <xdr:spPr>
        <a:xfrm>
          <a:off x="3225800" y="763995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111578</xdr:rowOff>
    </xdr:from>
    <xdr:to>
      <xdr:col>19</xdr:col>
      <xdr:colOff>184150</xdr:colOff>
      <xdr:row>42</xdr:row>
      <xdr:rowOff>41728</xdr:rowOff>
    </xdr:to>
    <xdr:sp macro="" textlink="">
      <xdr:nvSpPr>
        <xdr:cNvPr id="75" name="フローチャート: 判断 74"/>
        <xdr:cNvSpPr/>
      </xdr:nvSpPr>
      <xdr:spPr>
        <a:xfrm>
          <a:off x="4064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51905</xdr:rowOff>
    </xdr:from>
    <xdr:ext cx="736600" cy="259045"/>
    <xdr:sp macro="" textlink="">
      <xdr:nvSpPr>
        <xdr:cNvPr id="76" name="テキスト ボックス 75"/>
        <xdr:cNvSpPr txBox="1"/>
      </xdr:nvSpPr>
      <xdr:spPr>
        <a:xfrm>
          <a:off x="3733800" y="6909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96157</xdr:rowOff>
    </xdr:from>
    <xdr:to>
      <xdr:col>15</xdr:col>
      <xdr:colOff>82550</xdr:colOff>
      <xdr:row>44</xdr:row>
      <xdr:rowOff>96157</xdr:rowOff>
    </xdr:to>
    <xdr:cxnSp macro="">
      <xdr:nvCxnSpPr>
        <xdr:cNvPr id="77" name="直線コネクタ 76"/>
        <xdr:cNvCxnSpPr/>
      </xdr:nvCxnSpPr>
      <xdr:spPr>
        <a:xfrm>
          <a:off x="2336800" y="76399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77107</xdr:rowOff>
    </xdr:from>
    <xdr:to>
      <xdr:col>15</xdr:col>
      <xdr:colOff>133350</xdr:colOff>
      <xdr:row>42</xdr:row>
      <xdr:rowOff>7257</xdr:rowOff>
    </xdr:to>
    <xdr:sp macro="" textlink="">
      <xdr:nvSpPr>
        <xdr:cNvPr id="78" name="フローチャート: 判断 77"/>
        <xdr:cNvSpPr/>
      </xdr:nvSpPr>
      <xdr:spPr>
        <a:xfrm>
          <a:off x="3175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17434</xdr:rowOff>
    </xdr:from>
    <xdr:ext cx="762000" cy="259045"/>
    <xdr:sp macro="" textlink="">
      <xdr:nvSpPr>
        <xdr:cNvPr id="79" name="テキスト ボックス 78"/>
        <xdr:cNvSpPr txBox="1"/>
      </xdr:nvSpPr>
      <xdr:spPr>
        <a:xfrm>
          <a:off x="2844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96157</xdr:rowOff>
    </xdr:from>
    <xdr:to>
      <xdr:col>11</xdr:col>
      <xdr:colOff>31750</xdr:colOff>
      <xdr:row>44</xdr:row>
      <xdr:rowOff>96157</xdr:rowOff>
    </xdr:to>
    <xdr:cxnSp macro="">
      <xdr:nvCxnSpPr>
        <xdr:cNvPr id="80" name="直線コネクタ 79"/>
        <xdr:cNvCxnSpPr/>
      </xdr:nvCxnSpPr>
      <xdr:spPr>
        <a:xfrm>
          <a:off x="1447800" y="76399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77107</xdr:rowOff>
    </xdr:from>
    <xdr:to>
      <xdr:col>11</xdr:col>
      <xdr:colOff>82550</xdr:colOff>
      <xdr:row>42</xdr:row>
      <xdr:rowOff>7257</xdr:rowOff>
    </xdr:to>
    <xdr:sp macro="" textlink="">
      <xdr:nvSpPr>
        <xdr:cNvPr id="81" name="フローチャート: 判断 80"/>
        <xdr:cNvSpPr/>
      </xdr:nvSpPr>
      <xdr:spPr>
        <a:xfrm>
          <a:off x="2286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17434</xdr:rowOff>
    </xdr:from>
    <xdr:ext cx="762000" cy="259045"/>
    <xdr:sp macro="" textlink="">
      <xdr:nvSpPr>
        <xdr:cNvPr id="82" name="テキスト ボックス 81"/>
        <xdr:cNvSpPr txBox="1"/>
      </xdr:nvSpPr>
      <xdr:spPr>
        <a:xfrm>
          <a:off x="1955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77107</xdr:rowOff>
    </xdr:from>
    <xdr:to>
      <xdr:col>7</xdr:col>
      <xdr:colOff>31750</xdr:colOff>
      <xdr:row>42</xdr:row>
      <xdr:rowOff>7257</xdr:rowOff>
    </xdr:to>
    <xdr:sp macro="" textlink="">
      <xdr:nvSpPr>
        <xdr:cNvPr id="83" name="フローチャート: 判断 82"/>
        <xdr:cNvSpPr/>
      </xdr:nvSpPr>
      <xdr:spPr>
        <a:xfrm>
          <a:off x="1397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17434</xdr:rowOff>
    </xdr:from>
    <xdr:ext cx="762000" cy="259045"/>
    <xdr:sp macro="" textlink="">
      <xdr:nvSpPr>
        <xdr:cNvPr id="84" name="テキスト ボックス 83"/>
        <xdr:cNvSpPr txBox="1"/>
      </xdr:nvSpPr>
      <xdr:spPr>
        <a:xfrm>
          <a:off x="1066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62593</xdr:rowOff>
    </xdr:from>
    <xdr:to>
      <xdr:col>23</xdr:col>
      <xdr:colOff>184150</xdr:colOff>
      <xdr:row>44</xdr:row>
      <xdr:rowOff>164193</xdr:rowOff>
    </xdr:to>
    <xdr:sp macro="" textlink="">
      <xdr:nvSpPr>
        <xdr:cNvPr id="90" name="楕円 89"/>
        <xdr:cNvSpPr/>
      </xdr:nvSpPr>
      <xdr:spPr>
        <a:xfrm>
          <a:off x="4902200" y="760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129920</xdr:rowOff>
    </xdr:from>
    <xdr:ext cx="762000" cy="259045"/>
    <xdr:sp macro="" textlink="">
      <xdr:nvSpPr>
        <xdr:cNvPr id="91" name="財政力該当値テキスト"/>
        <xdr:cNvSpPr txBox="1"/>
      </xdr:nvSpPr>
      <xdr:spPr>
        <a:xfrm>
          <a:off x="5041900" y="7502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62593</xdr:rowOff>
    </xdr:from>
    <xdr:to>
      <xdr:col>19</xdr:col>
      <xdr:colOff>184150</xdr:colOff>
      <xdr:row>44</xdr:row>
      <xdr:rowOff>164193</xdr:rowOff>
    </xdr:to>
    <xdr:sp macro="" textlink="">
      <xdr:nvSpPr>
        <xdr:cNvPr id="92" name="楕円 91"/>
        <xdr:cNvSpPr/>
      </xdr:nvSpPr>
      <xdr:spPr>
        <a:xfrm>
          <a:off x="4064000" y="760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148970</xdr:rowOff>
    </xdr:from>
    <xdr:ext cx="736600" cy="259045"/>
    <xdr:sp macro="" textlink="">
      <xdr:nvSpPr>
        <xdr:cNvPr id="93" name="テキスト ボックス 92"/>
        <xdr:cNvSpPr txBox="1"/>
      </xdr:nvSpPr>
      <xdr:spPr>
        <a:xfrm>
          <a:off x="3733800" y="76927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45357</xdr:rowOff>
    </xdr:from>
    <xdr:to>
      <xdr:col>15</xdr:col>
      <xdr:colOff>133350</xdr:colOff>
      <xdr:row>44</xdr:row>
      <xdr:rowOff>146957</xdr:rowOff>
    </xdr:to>
    <xdr:sp macro="" textlink="">
      <xdr:nvSpPr>
        <xdr:cNvPr id="94" name="楕円 93"/>
        <xdr:cNvSpPr/>
      </xdr:nvSpPr>
      <xdr:spPr>
        <a:xfrm>
          <a:off x="3175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131734</xdr:rowOff>
    </xdr:from>
    <xdr:ext cx="762000" cy="259045"/>
    <xdr:sp macro="" textlink="">
      <xdr:nvSpPr>
        <xdr:cNvPr id="95" name="テキスト ボックス 94"/>
        <xdr:cNvSpPr txBox="1"/>
      </xdr:nvSpPr>
      <xdr:spPr>
        <a:xfrm>
          <a:off x="2844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45357</xdr:rowOff>
    </xdr:from>
    <xdr:to>
      <xdr:col>11</xdr:col>
      <xdr:colOff>82550</xdr:colOff>
      <xdr:row>44</xdr:row>
      <xdr:rowOff>146957</xdr:rowOff>
    </xdr:to>
    <xdr:sp macro="" textlink="">
      <xdr:nvSpPr>
        <xdr:cNvPr id="96" name="楕円 95"/>
        <xdr:cNvSpPr/>
      </xdr:nvSpPr>
      <xdr:spPr>
        <a:xfrm>
          <a:off x="2286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131734</xdr:rowOff>
    </xdr:from>
    <xdr:ext cx="762000" cy="259045"/>
    <xdr:sp macro="" textlink="">
      <xdr:nvSpPr>
        <xdr:cNvPr id="97" name="テキスト ボックス 96"/>
        <xdr:cNvSpPr txBox="1"/>
      </xdr:nvSpPr>
      <xdr:spPr>
        <a:xfrm>
          <a:off x="1955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45357</xdr:rowOff>
    </xdr:from>
    <xdr:to>
      <xdr:col>7</xdr:col>
      <xdr:colOff>31750</xdr:colOff>
      <xdr:row>44</xdr:row>
      <xdr:rowOff>146957</xdr:rowOff>
    </xdr:to>
    <xdr:sp macro="" textlink="">
      <xdr:nvSpPr>
        <xdr:cNvPr id="98" name="楕円 97"/>
        <xdr:cNvSpPr/>
      </xdr:nvSpPr>
      <xdr:spPr>
        <a:xfrm>
          <a:off x="1397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131734</xdr:rowOff>
    </xdr:from>
    <xdr:ext cx="762000" cy="259045"/>
    <xdr:sp macro="" textlink="">
      <xdr:nvSpPr>
        <xdr:cNvPr id="99" name="テキスト ボックス 98"/>
        <xdr:cNvSpPr txBox="1"/>
      </xdr:nvSpPr>
      <xdr:spPr>
        <a:xfrm>
          <a:off x="1066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３年度に限り措置された臨時財政対策債償還基金費の皆減、保育園民営化等による社会福祉費の減、包括算定経費の減などにより普通交付税が減額となったこと、臨時財政対策債の減などにより、経常収支比率は前年度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ポイント増加した。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引き続き、鳥取市市政改革プラン（第</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次鳥取市行財政改革大綱）をもとに、自主財源の確保と新たな財源の創出に努めるとともに、</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DX</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の推進などによる効率的な業務の推進に積極的に取り組む。</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8636</xdr:rowOff>
    </xdr:from>
    <xdr:to>
      <xdr:col>23</xdr:col>
      <xdr:colOff>133350</xdr:colOff>
      <xdr:row>66</xdr:row>
      <xdr:rowOff>159766</xdr:rowOff>
    </xdr:to>
    <xdr:cxnSp macro="">
      <xdr:nvCxnSpPr>
        <xdr:cNvPr id="127" name="直線コネクタ 126"/>
        <xdr:cNvCxnSpPr/>
      </xdr:nvCxnSpPr>
      <xdr:spPr>
        <a:xfrm flipV="1">
          <a:off x="4953000" y="10124186"/>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131843</xdr:rowOff>
    </xdr:from>
    <xdr:ext cx="762000" cy="259045"/>
    <xdr:sp macro="" textlink="">
      <xdr:nvSpPr>
        <xdr:cNvPr id="128" name="財政構造の弾力性最小値テキスト"/>
        <xdr:cNvSpPr txBox="1"/>
      </xdr:nvSpPr>
      <xdr:spPr>
        <a:xfrm>
          <a:off x="5041900" y="11447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159766</xdr:rowOff>
    </xdr:from>
    <xdr:to>
      <xdr:col>24</xdr:col>
      <xdr:colOff>12700</xdr:colOff>
      <xdr:row>66</xdr:row>
      <xdr:rowOff>159766</xdr:rowOff>
    </xdr:to>
    <xdr:cxnSp macro="">
      <xdr:nvCxnSpPr>
        <xdr:cNvPr id="129" name="直線コネクタ 128"/>
        <xdr:cNvCxnSpPr/>
      </xdr:nvCxnSpPr>
      <xdr:spPr>
        <a:xfrm>
          <a:off x="4864100" y="11475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95013</xdr:rowOff>
    </xdr:from>
    <xdr:ext cx="762000" cy="259045"/>
    <xdr:sp macro="" textlink="">
      <xdr:nvSpPr>
        <xdr:cNvPr id="130" name="財政構造の弾力性最大値テキスト"/>
        <xdr:cNvSpPr txBox="1"/>
      </xdr:nvSpPr>
      <xdr:spPr>
        <a:xfrm>
          <a:off x="5041900" y="986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8636</xdr:rowOff>
    </xdr:from>
    <xdr:to>
      <xdr:col>24</xdr:col>
      <xdr:colOff>12700</xdr:colOff>
      <xdr:row>59</xdr:row>
      <xdr:rowOff>8636</xdr:rowOff>
    </xdr:to>
    <xdr:cxnSp macro="">
      <xdr:nvCxnSpPr>
        <xdr:cNvPr id="131" name="直線コネクタ 130"/>
        <xdr:cNvCxnSpPr/>
      </xdr:nvCxnSpPr>
      <xdr:spPr>
        <a:xfrm>
          <a:off x="4864100" y="10124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22606</xdr:rowOff>
    </xdr:from>
    <xdr:to>
      <xdr:col>23</xdr:col>
      <xdr:colOff>133350</xdr:colOff>
      <xdr:row>63</xdr:row>
      <xdr:rowOff>148082</xdr:rowOff>
    </xdr:to>
    <xdr:cxnSp macro="">
      <xdr:nvCxnSpPr>
        <xdr:cNvPr id="132" name="直線コネクタ 131"/>
        <xdr:cNvCxnSpPr/>
      </xdr:nvCxnSpPr>
      <xdr:spPr>
        <a:xfrm>
          <a:off x="4114800" y="10823956"/>
          <a:ext cx="8382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81297</xdr:rowOff>
    </xdr:from>
    <xdr:ext cx="762000" cy="259045"/>
    <xdr:sp macro="" textlink="">
      <xdr:nvSpPr>
        <xdr:cNvPr id="133" name="財政構造の弾力性平均値テキスト"/>
        <xdr:cNvSpPr txBox="1"/>
      </xdr:nvSpPr>
      <xdr:spPr>
        <a:xfrm>
          <a:off x="5041900" y="11054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109220</xdr:rowOff>
    </xdr:from>
    <xdr:to>
      <xdr:col>23</xdr:col>
      <xdr:colOff>184150</xdr:colOff>
      <xdr:row>65</xdr:row>
      <xdr:rowOff>39370</xdr:rowOff>
    </xdr:to>
    <xdr:sp macro="" textlink="">
      <xdr:nvSpPr>
        <xdr:cNvPr id="134" name="フローチャート: 判断 133"/>
        <xdr:cNvSpPr/>
      </xdr:nvSpPr>
      <xdr:spPr>
        <a:xfrm>
          <a:off x="49022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22606</xdr:rowOff>
    </xdr:from>
    <xdr:to>
      <xdr:col>19</xdr:col>
      <xdr:colOff>133350</xdr:colOff>
      <xdr:row>63</xdr:row>
      <xdr:rowOff>162560</xdr:rowOff>
    </xdr:to>
    <xdr:cxnSp macro="">
      <xdr:nvCxnSpPr>
        <xdr:cNvPr id="135" name="直線コネクタ 134"/>
        <xdr:cNvCxnSpPr/>
      </xdr:nvCxnSpPr>
      <xdr:spPr>
        <a:xfrm flipV="1">
          <a:off x="3225800" y="10823956"/>
          <a:ext cx="8890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121412</xdr:rowOff>
    </xdr:from>
    <xdr:to>
      <xdr:col>19</xdr:col>
      <xdr:colOff>184150</xdr:colOff>
      <xdr:row>64</xdr:row>
      <xdr:rowOff>51562</xdr:rowOff>
    </xdr:to>
    <xdr:sp macro="" textlink="">
      <xdr:nvSpPr>
        <xdr:cNvPr id="136" name="フローチャート: 判断 135"/>
        <xdr:cNvSpPr/>
      </xdr:nvSpPr>
      <xdr:spPr>
        <a:xfrm>
          <a:off x="40640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36339</xdr:rowOff>
    </xdr:from>
    <xdr:ext cx="736600" cy="259045"/>
    <xdr:sp macro="" textlink="">
      <xdr:nvSpPr>
        <xdr:cNvPr id="137" name="テキスト ボックス 136"/>
        <xdr:cNvSpPr txBox="1"/>
      </xdr:nvSpPr>
      <xdr:spPr>
        <a:xfrm>
          <a:off x="3733800" y="11009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133604</xdr:rowOff>
    </xdr:from>
    <xdr:to>
      <xdr:col>15</xdr:col>
      <xdr:colOff>82550</xdr:colOff>
      <xdr:row>63</xdr:row>
      <xdr:rowOff>162560</xdr:rowOff>
    </xdr:to>
    <xdr:cxnSp macro="">
      <xdr:nvCxnSpPr>
        <xdr:cNvPr id="138" name="直線コネクタ 137"/>
        <xdr:cNvCxnSpPr/>
      </xdr:nvCxnSpPr>
      <xdr:spPr>
        <a:xfrm>
          <a:off x="2336800" y="1093495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143002</xdr:rowOff>
    </xdr:from>
    <xdr:to>
      <xdr:col>15</xdr:col>
      <xdr:colOff>133350</xdr:colOff>
      <xdr:row>65</xdr:row>
      <xdr:rowOff>73152</xdr:rowOff>
    </xdr:to>
    <xdr:sp macro="" textlink="">
      <xdr:nvSpPr>
        <xdr:cNvPr id="139" name="フローチャート: 判断 138"/>
        <xdr:cNvSpPr/>
      </xdr:nvSpPr>
      <xdr:spPr>
        <a:xfrm>
          <a:off x="3175000" y="1111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57929</xdr:rowOff>
    </xdr:from>
    <xdr:ext cx="762000" cy="259045"/>
    <xdr:sp macro="" textlink="">
      <xdr:nvSpPr>
        <xdr:cNvPr id="140" name="テキスト ボックス 139"/>
        <xdr:cNvSpPr txBox="1"/>
      </xdr:nvSpPr>
      <xdr:spPr>
        <a:xfrm>
          <a:off x="2844800" y="11202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128778</xdr:rowOff>
    </xdr:from>
    <xdr:to>
      <xdr:col>11</xdr:col>
      <xdr:colOff>31750</xdr:colOff>
      <xdr:row>63</xdr:row>
      <xdr:rowOff>133604</xdr:rowOff>
    </xdr:to>
    <xdr:cxnSp macro="">
      <xdr:nvCxnSpPr>
        <xdr:cNvPr id="141" name="直線コネクタ 140"/>
        <xdr:cNvCxnSpPr/>
      </xdr:nvCxnSpPr>
      <xdr:spPr>
        <a:xfrm>
          <a:off x="1447800" y="10930128"/>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147828</xdr:rowOff>
    </xdr:from>
    <xdr:to>
      <xdr:col>11</xdr:col>
      <xdr:colOff>82550</xdr:colOff>
      <xdr:row>65</xdr:row>
      <xdr:rowOff>77978</xdr:rowOff>
    </xdr:to>
    <xdr:sp macro="" textlink="">
      <xdr:nvSpPr>
        <xdr:cNvPr id="142" name="フローチャート: 判断 141"/>
        <xdr:cNvSpPr/>
      </xdr:nvSpPr>
      <xdr:spPr>
        <a:xfrm>
          <a:off x="2286000" y="1112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62755</xdr:rowOff>
    </xdr:from>
    <xdr:ext cx="762000" cy="259045"/>
    <xdr:sp macro="" textlink="">
      <xdr:nvSpPr>
        <xdr:cNvPr id="143" name="テキスト ボックス 142"/>
        <xdr:cNvSpPr txBox="1"/>
      </xdr:nvSpPr>
      <xdr:spPr>
        <a:xfrm>
          <a:off x="1955800" y="1120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118872</xdr:rowOff>
    </xdr:from>
    <xdr:to>
      <xdr:col>7</xdr:col>
      <xdr:colOff>31750</xdr:colOff>
      <xdr:row>65</xdr:row>
      <xdr:rowOff>49022</xdr:rowOff>
    </xdr:to>
    <xdr:sp macro="" textlink="">
      <xdr:nvSpPr>
        <xdr:cNvPr id="144" name="フローチャート: 判断 143"/>
        <xdr:cNvSpPr/>
      </xdr:nvSpPr>
      <xdr:spPr>
        <a:xfrm>
          <a:off x="1397000" y="1109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33799</xdr:rowOff>
    </xdr:from>
    <xdr:ext cx="762000" cy="259045"/>
    <xdr:sp macro="" textlink="">
      <xdr:nvSpPr>
        <xdr:cNvPr id="145" name="テキスト ボックス 144"/>
        <xdr:cNvSpPr txBox="1"/>
      </xdr:nvSpPr>
      <xdr:spPr>
        <a:xfrm>
          <a:off x="1066800" y="1117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97282</xdr:rowOff>
    </xdr:from>
    <xdr:to>
      <xdr:col>23</xdr:col>
      <xdr:colOff>184150</xdr:colOff>
      <xdr:row>64</xdr:row>
      <xdr:rowOff>27432</xdr:rowOff>
    </xdr:to>
    <xdr:sp macro="" textlink="">
      <xdr:nvSpPr>
        <xdr:cNvPr id="151" name="楕円 150"/>
        <xdr:cNvSpPr/>
      </xdr:nvSpPr>
      <xdr:spPr>
        <a:xfrm>
          <a:off x="4902200" y="1089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113809</xdr:rowOff>
    </xdr:from>
    <xdr:ext cx="762000" cy="259045"/>
    <xdr:sp macro="" textlink="">
      <xdr:nvSpPr>
        <xdr:cNvPr id="152" name="財政構造の弾力性該当値テキスト"/>
        <xdr:cNvSpPr txBox="1"/>
      </xdr:nvSpPr>
      <xdr:spPr>
        <a:xfrm>
          <a:off x="5041900" y="1074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143256</xdr:rowOff>
    </xdr:from>
    <xdr:to>
      <xdr:col>19</xdr:col>
      <xdr:colOff>184150</xdr:colOff>
      <xdr:row>63</xdr:row>
      <xdr:rowOff>73406</xdr:rowOff>
    </xdr:to>
    <xdr:sp macro="" textlink="">
      <xdr:nvSpPr>
        <xdr:cNvPr id="153" name="楕円 152"/>
        <xdr:cNvSpPr/>
      </xdr:nvSpPr>
      <xdr:spPr>
        <a:xfrm>
          <a:off x="4064000" y="1077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83583</xdr:rowOff>
    </xdr:from>
    <xdr:ext cx="736600" cy="259045"/>
    <xdr:sp macro="" textlink="">
      <xdr:nvSpPr>
        <xdr:cNvPr id="154" name="テキスト ボックス 153"/>
        <xdr:cNvSpPr txBox="1"/>
      </xdr:nvSpPr>
      <xdr:spPr>
        <a:xfrm>
          <a:off x="3733800" y="105420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111760</xdr:rowOff>
    </xdr:from>
    <xdr:to>
      <xdr:col>15</xdr:col>
      <xdr:colOff>133350</xdr:colOff>
      <xdr:row>64</xdr:row>
      <xdr:rowOff>41910</xdr:rowOff>
    </xdr:to>
    <xdr:sp macro="" textlink="">
      <xdr:nvSpPr>
        <xdr:cNvPr id="155" name="楕円 154"/>
        <xdr:cNvSpPr/>
      </xdr:nvSpPr>
      <xdr:spPr>
        <a:xfrm>
          <a:off x="31750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52087</xdr:rowOff>
    </xdr:from>
    <xdr:ext cx="762000" cy="259045"/>
    <xdr:sp macro="" textlink="">
      <xdr:nvSpPr>
        <xdr:cNvPr id="156" name="テキスト ボックス 155"/>
        <xdr:cNvSpPr txBox="1"/>
      </xdr:nvSpPr>
      <xdr:spPr>
        <a:xfrm>
          <a:off x="2844800" y="1068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82804</xdr:rowOff>
    </xdr:from>
    <xdr:to>
      <xdr:col>11</xdr:col>
      <xdr:colOff>82550</xdr:colOff>
      <xdr:row>64</xdr:row>
      <xdr:rowOff>12954</xdr:rowOff>
    </xdr:to>
    <xdr:sp macro="" textlink="">
      <xdr:nvSpPr>
        <xdr:cNvPr id="157" name="楕円 156"/>
        <xdr:cNvSpPr/>
      </xdr:nvSpPr>
      <xdr:spPr>
        <a:xfrm>
          <a:off x="2286000" y="1088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23131</xdr:rowOff>
    </xdr:from>
    <xdr:ext cx="762000" cy="259045"/>
    <xdr:sp macro="" textlink="">
      <xdr:nvSpPr>
        <xdr:cNvPr id="158" name="テキスト ボックス 157"/>
        <xdr:cNvSpPr txBox="1"/>
      </xdr:nvSpPr>
      <xdr:spPr>
        <a:xfrm>
          <a:off x="1955800" y="1065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77978</xdr:rowOff>
    </xdr:from>
    <xdr:to>
      <xdr:col>7</xdr:col>
      <xdr:colOff>31750</xdr:colOff>
      <xdr:row>64</xdr:row>
      <xdr:rowOff>8128</xdr:rowOff>
    </xdr:to>
    <xdr:sp macro="" textlink="">
      <xdr:nvSpPr>
        <xdr:cNvPr id="159" name="楕円 158"/>
        <xdr:cNvSpPr/>
      </xdr:nvSpPr>
      <xdr:spPr>
        <a:xfrm>
          <a:off x="1397000" y="1087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18305</xdr:rowOff>
    </xdr:from>
    <xdr:ext cx="762000" cy="259045"/>
    <xdr:sp macro="" textlink="">
      <xdr:nvSpPr>
        <xdr:cNvPr id="160" name="テキスト ボックス 159"/>
        <xdr:cNvSpPr txBox="1"/>
      </xdr:nvSpPr>
      <xdr:spPr>
        <a:xfrm>
          <a:off x="1066800" y="1064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[162,963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7,078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円の増加となっており、類似団体内では高い水準で推移している。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令和４年度においては、新型コロナウイルス対応にかかる保健所体制強化、ワクチン接種や積極的疫学調査、</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PCR</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検査などの感染症対策に加え、時間外勤務手当の増などコロナ対策における経費が発生したため一時的に増加している。</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117684</xdr:rowOff>
    </xdr:from>
    <xdr:to>
      <xdr:col>23</xdr:col>
      <xdr:colOff>133350</xdr:colOff>
      <xdr:row>88</xdr:row>
      <xdr:rowOff>94489</xdr:rowOff>
    </xdr:to>
    <xdr:cxnSp macro="">
      <xdr:nvCxnSpPr>
        <xdr:cNvPr id="190" name="直線コネクタ 189"/>
        <xdr:cNvCxnSpPr/>
      </xdr:nvCxnSpPr>
      <xdr:spPr>
        <a:xfrm flipV="1">
          <a:off x="4953000" y="13833684"/>
          <a:ext cx="0" cy="13484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66566</xdr:rowOff>
    </xdr:from>
    <xdr:ext cx="762000" cy="259045"/>
    <xdr:sp macro="" textlink="">
      <xdr:nvSpPr>
        <xdr:cNvPr id="191" name="人件費・物件費等の状況最小値テキスト"/>
        <xdr:cNvSpPr txBox="1"/>
      </xdr:nvSpPr>
      <xdr:spPr>
        <a:xfrm>
          <a:off x="5041900" y="15154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94489</xdr:rowOff>
    </xdr:from>
    <xdr:to>
      <xdr:col>24</xdr:col>
      <xdr:colOff>12700</xdr:colOff>
      <xdr:row>88</xdr:row>
      <xdr:rowOff>94489</xdr:rowOff>
    </xdr:to>
    <xdr:cxnSp macro="">
      <xdr:nvCxnSpPr>
        <xdr:cNvPr id="192" name="直線コネクタ 191"/>
        <xdr:cNvCxnSpPr/>
      </xdr:nvCxnSpPr>
      <xdr:spPr>
        <a:xfrm>
          <a:off x="4864100" y="15182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32611</xdr:rowOff>
    </xdr:from>
    <xdr:ext cx="762000" cy="259045"/>
    <xdr:sp macro="" textlink="">
      <xdr:nvSpPr>
        <xdr:cNvPr id="193" name="人件費・物件費等の状況最大値テキスト"/>
        <xdr:cNvSpPr txBox="1"/>
      </xdr:nvSpPr>
      <xdr:spPr>
        <a:xfrm>
          <a:off x="5041900" y="1357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117684</xdr:rowOff>
    </xdr:from>
    <xdr:to>
      <xdr:col>24</xdr:col>
      <xdr:colOff>12700</xdr:colOff>
      <xdr:row>80</xdr:row>
      <xdr:rowOff>117684</xdr:rowOff>
    </xdr:to>
    <xdr:cxnSp macro="">
      <xdr:nvCxnSpPr>
        <xdr:cNvPr id="194" name="直線コネクタ 193"/>
        <xdr:cNvCxnSpPr/>
      </xdr:nvCxnSpPr>
      <xdr:spPr>
        <a:xfrm>
          <a:off x="4864100" y="13833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87</xdr:row>
      <xdr:rowOff>8271</xdr:rowOff>
    </xdr:from>
    <xdr:to>
      <xdr:col>23</xdr:col>
      <xdr:colOff>133350</xdr:colOff>
      <xdr:row>87</xdr:row>
      <xdr:rowOff>150597</xdr:rowOff>
    </xdr:to>
    <xdr:cxnSp macro="">
      <xdr:nvCxnSpPr>
        <xdr:cNvPr id="195" name="直線コネクタ 194"/>
        <xdr:cNvCxnSpPr/>
      </xdr:nvCxnSpPr>
      <xdr:spPr>
        <a:xfrm>
          <a:off x="4114800" y="14924421"/>
          <a:ext cx="838200" cy="142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9086</xdr:rowOff>
    </xdr:from>
    <xdr:ext cx="762000" cy="259045"/>
    <xdr:sp macro="" textlink="">
      <xdr:nvSpPr>
        <xdr:cNvPr id="196" name="人件費・物件費等の状況平均値テキスト"/>
        <xdr:cNvSpPr txBox="1"/>
      </xdr:nvSpPr>
      <xdr:spPr>
        <a:xfrm>
          <a:off x="5041900" y="142394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164009</xdr:rowOff>
    </xdr:from>
    <xdr:to>
      <xdr:col>23</xdr:col>
      <xdr:colOff>184150</xdr:colOff>
      <xdr:row>84</xdr:row>
      <xdr:rowOff>94159</xdr:rowOff>
    </xdr:to>
    <xdr:sp macro="" textlink="">
      <xdr:nvSpPr>
        <xdr:cNvPr id="197" name="フローチャート: 判断 196"/>
        <xdr:cNvSpPr/>
      </xdr:nvSpPr>
      <xdr:spPr>
        <a:xfrm>
          <a:off x="4902200" y="14394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53287</xdr:rowOff>
    </xdr:from>
    <xdr:to>
      <xdr:col>19</xdr:col>
      <xdr:colOff>133350</xdr:colOff>
      <xdr:row>87</xdr:row>
      <xdr:rowOff>8271</xdr:rowOff>
    </xdr:to>
    <xdr:cxnSp macro="">
      <xdr:nvCxnSpPr>
        <xdr:cNvPr id="198" name="直線コネクタ 197"/>
        <xdr:cNvCxnSpPr/>
      </xdr:nvCxnSpPr>
      <xdr:spPr>
        <a:xfrm>
          <a:off x="3225800" y="14626537"/>
          <a:ext cx="889000" cy="297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70224</xdr:rowOff>
    </xdr:from>
    <xdr:to>
      <xdr:col>19</xdr:col>
      <xdr:colOff>184150</xdr:colOff>
      <xdr:row>84</xdr:row>
      <xdr:rowOff>374</xdr:rowOff>
    </xdr:to>
    <xdr:sp macro="" textlink="">
      <xdr:nvSpPr>
        <xdr:cNvPr id="199" name="フローチャート: 判断 198"/>
        <xdr:cNvSpPr/>
      </xdr:nvSpPr>
      <xdr:spPr>
        <a:xfrm>
          <a:off x="4064000" y="14300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10551</xdr:rowOff>
    </xdr:from>
    <xdr:ext cx="736600" cy="259045"/>
    <xdr:sp macro="" textlink="">
      <xdr:nvSpPr>
        <xdr:cNvPr id="200" name="テキスト ボックス 199"/>
        <xdr:cNvSpPr txBox="1"/>
      </xdr:nvSpPr>
      <xdr:spPr>
        <a:xfrm>
          <a:off x="3733800" y="140694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89046</xdr:rowOff>
    </xdr:from>
    <xdr:to>
      <xdr:col>15</xdr:col>
      <xdr:colOff>82550</xdr:colOff>
      <xdr:row>85</xdr:row>
      <xdr:rowOff>53287</xdr:rowOff>
    </xdr:to>
    <xdr:cxnSp macro="">
      <xdr:nvCxnSpPr>
        <xdr:cNvPr id="201" name="直線コネクタ 200"/>
        <xdr:cNvCxnSpPr/>
      </xdr:nvCxnSpPr>
      <xdr:spPr>
        <a:xfrm>
          <a:off x="2336800" y="14490846"/>
          <a:ext cx="889000" cy="135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80787</xdr:rowOff>
    </xdr:from>
    <xdr:to>
      <xdr:col>15</xdr:col>
      <xdr:colOff>133350</xdr:colOff>
      <xdr:row>83</xdr:row>
      <xdr:rowOff>10937</xdr:rowOff>
    </xdr:to>
    <xdr:sp macro="" textlink="">
      <xdr:nvSpPr>
        <xdr:cNvPr id="202" name="フローチャート: 判断 201"/>
        <xdr:cNvSpPr/>
      </xdr:nvSpPr>
      <xdr:spPr>
        <a:xfrm>
          <a:off x="3175000" y="1413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21114</xdr:rowOff>
    </xdr:from>
    <xdr:ext cx="762000" cy="259045"/>
    <xdr:sp macro="" textlink="">
      <xdr:nvSpPr>
        <xdr:cNvPr id="203" name="テキスト ボックス 202"/>
        <xdr:cNvSpPr txBox="1"/>
      </xdr:nvSpPr>
      <xdr:spPr>
        <a:xfrm>
          <a:off x="2844800" y="13908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133451</xdr:rowOff>
    </xdr:from>
    <xdr:to>
      <xdr:col>11</xdr:col>
      <xdr:colOff>31750</xdr:colOff>
      <xdr:row>84</xdr:row>
      <xdr:rowOff>89046</xdr:rowOff>
    </xdr:to>
    <xdr:cxnSp macro="">
      <xdr:nvCxnSpPr>
        <xdr:cNvPr id="204" name="直線コネクタ 203"/>
        <xdr:cNvCxnSpPr/>
      </xdr:nvCxnSpPr>
      <xdr:spPr>
        <a:xfrm>
          <a:off x="1447800" y="14363801"/>
          <a:ext cx="889000" cy="127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88655</xdr:rowOff>
    </xdr:from>
    <xdr:to>
      <xdr:col>11</xdr:col>
      <xdr:colOff>82550</xdr:colOff>
      <xdr:row>82</xdr:row>
      <xdr:rowOff>18805</xdr:rowOff>
    </xdr:to>
    <xdr:sp macro="" textlink="">
      <xdr:nvSpPr>
        <xdr:cNvPr id="205" name="フローチャート: 判断 204"/>
        <xdr:cNvSpPr/>
      </xdr:nvSpPr>
      <xdr:spPr>
        <a:xfrm>
          <a:off x="2286000" y="13976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28982</xdr:rowOff>
    </xdr:from>
    <xdr:ext cx="762000" cy="259045"/>
    <xdr:sp macro="" textlink="">
      <xdr:nvSpPr>
        <xdr:cNvPr id="206" name="テキスト ボックス 205"/>
        <xdr:cNvSpPr txBox="1"/>
      </xdr:nvSpPr>
      <xdr:spPr>
        <a:xfrm>
          <a:off x="1955800" y="13744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36957</xdr:rowOff>
    </xdr:from>
    <xdr:to>
      <xdr:col>7</xdr:col>
      <xdr:colOff>31750</xdr:colOff>
      <xdr:row>81</xdr:row>
      <xdr:rowOff>138557</xdr:rowOff>
    </xdr:to>
    <xdr:sp macro="" textlink="">
      <xdr:nvSpPr>
        <xdr:cNvPr id="207" name="フローチャート: 判断 206"/>
        <xdr:cNvSpPr/>
      </xdr:nvSpPr>
      <xdr:spPr>
        <a:xfrm>
          <a:off x="1397000" y="13924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148734</xdr:rowOff>
    </xdr:from>
    <xdr:ext cx="762000" cy="259045"/>
    <xdr:sp macro="" textlink="">
      <xdr:nvSpPr>
        <xdr:cNvPr id="208" name="テキスト ボックス 207"/>
        <xdr:cNvSpPr txBox="1"/>
      </xdr:nvSpPr>
      <xdr:spPr>
        <a:xfrm>
          <a:off x="1066800" y="13693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87</xdr:row>
      <xdr:rowOff>99797</xdr:rowOff>
    </xdr:from>
    <xdr:to>
      <xdr:col>23</xdr:col>
      <xdr:colOff>184150</xdr:colOff>
      <xdr:row>88</xdr:row>
      <xdr:rowOff>29947</xdr:rowOff>
    </xdr:to>
    <xdr:sp macro="" textlink="">
      <xdr:nvSpPr>
        <xdr:cNvPr id="214" name="楕円 213"/>
        <xdr:cNvSpPr/>
      </xdr:nvSpPr>
      <xdr:spPr>
        <a:xfrm>
          <a:off x="4902200" y="15015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86</xdr:row>
      <xdr:rowOff>167124</xdr:rowOff>
    </xdr:from>
    <xdr:ext cx="762000" cy="259045"/>
    <xdr:sp macro="" textlink="">
      <xdr:nvSpPr>
        <xdr:cNvPr id="215" name="人件費・物件費等の状況該当値テキスト"/>
        <xdr:cNvSpPr txBox="1"/>
      </xdr:nvSpPr>
      <xdr:spPr>
        <a:xfrm>
          <a:off x="5041900" y="14911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86</xdr:row>
      <xdr:rowOff>128921</xdr:rowOff>
    </xdr:from>
    <xdr:to>
      <xdr:col>19</xdr:col>
      <xdr:colOff>184150</xdr:colOff>
      <xdr:row>87</xdr:row>
      <xdr:rowOff>59071</xdr:rowOff>
    </xdr:to>
    <xdr:sp macro="" textlink="">
      <xdr:nvSpPr>
        <xdr:cNvPr id="216" name="楕円 215"/>
        <xdr:cNvSpPr/>
      </xdr:nvSpPr>
      <xdr:spPr>
        <a:xfrm>
          <a:off x="4064000" y="14873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87</xdr:row>
      <xdr:rowOff>43848</xdr:rowOff>
    </xdr:from>
    <xdr:ext cx="736600" cy="259045"/>
    <xdr:sp macro="" textlink="">
      <xdr:nvSpPr>
        <xdr:cNvPr id="217" name="テキスト ボックス 216"/>
        <xdr:cNvSpPr txBox="1"/>
      </xdr:nvSpPr>
      <xdr:spPr>
        <a:xfrm>
          <a:off x="3733800" y="149599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2487</xdr:rowOff>
    </xdr:from>
    <xdr:to>
      <xdr:col>15</xdr:col>
      <xdr:colOff>133350</xdr:colOff>
      <xdr:row>85</xdr:row>
      <xdr:rowOff>104087</xdr:rowOff>
    </xdr:to>
    <xdr:sp macro="" textlink="">
      <xdr:nvSpPr>
        <xdr:cNvPr id="218" name="楕円 217"/>
        <xdr:cNvSpPr/>
      </xdr:nvSpPr>
      <xdr:spPr>
        <a:xfrm>
          <a:off x="3175000" y="14575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88864</xdr:rowOff>
    </xdr:from>
    <xdr:ext cx="762000" cy="259045"/>
    <xdr:sp macro="" textlink="">
      <xdr:nvSpPr>
        <xdr:cNvPr id="219" name="テキスト ボックス 218"/>
        <xdr:cNvSpPr txBox="1"/>
      </xdr:nvSpPr>
      <xdr:spPr>
        <a:xfrm>
          <a:off x="2844800" y="14662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38246</xdr:rowOff>
    </xdr:from>
    <xdr:to>
      <xdr:col>11</xdr:col>
      <xdr:colOff>82550</xdr:colOff>
      <xdr:row>84</xdr:row>
      <xdr:rowOff>139846</xdr:rowOff>
    </xdr:to>
    <xdr:sp macro="" textlink="">
      <xdr:nvSpPr>
        <xdr:cNvPr id="220" name="楕円 219"/>
        <xdr:cNvSpPr/>
      </xdr:nvSpPr>
      <xdr:spPr>
        <a:xfrm>
          <a:off x="2286000" y="14440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124623</xdr:rowOff>
    </xdr:from>
    <xdr:ext cx="762000" cy="259045"/>
    <xdr:sp macro="" textlink="">
      <xdr:nvSpPr>
        <xdr:cNvPr id="221" name="テキスト ボックス 220"/>
        <xdr:cNvSpPr txBox="1"/>
      </xdr:nvSpPr>
      <xdr:spPr>
        <a:xfrm>
          <a:off x="1955800" y="14526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82651</xdr:rowOff>
    </xdr:from>
    <xdr:to>
      <xdr:col>7</xdr:col>
      <xdr:colOff>31750</xdr:colOff>
      <xdr:row>84</xdr:row>
      <xdr:rowOff>12801</xdr:rowOff>
    </xdr:to>
    <xdr:sp macro="" textlink="">
      <xdr:nvSpPr>
        <xdr:cNvPr id="222" name="楕円 221"/>
        <xdr:cNvSpPr/>
      </xdr:nvSpPr>
      <xdr:spPr>
        <a:xfrm>
          <a:off x="1397000" y="14313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169028</xdr:rowOff>
    </xdr:from>
    <xdr:ext cx="762000" cy="259045"/>
    <xdr:sp macro="" textlink="">
      <xdr:nvSpPr>
        <xdr:cNvPr id="223" name="テキスト ボックス 222"/>
        <xdr:cNvSpPr txBox="1"/>
      </xdr:nvSpPr>
      <xdr:spPr>
        <a:xfrm>
          <a:off x="1066800" y="14399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本市の給与水準は前年度と同水準となっており、類似団体、全国市平均共に下回っている。今後も、引き続き給与水準の適正化に努める。</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89</xdr:row>
      <xdr:rowOff>87086</xdr:rowOff>
    </xdr:to>
    <xdr:cxnSp macro="">
      <xdr:nvCxnSpPr>
        <xdr:cNvPr id="254" name="直線コネクタ 253"/>
        <xdr:cNvCxnSpPr/>
      </xdr:nvCxnSpPr>
      <xdr:spPr>
        <a:xfrm flipV="1">
          <a:off x="17018000" y="13760450"/>
          <a:ext cx="0" cy="1585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59163</xdr:rowOff>
    </xdr:from>
    <xdr:ext cx="762000" cy="259045"/>
    <xdr:sp macro="" textlink="">
      <xdr:nvSpPr>
        <xdr:cNvPr id="255" name="給与水準   （国との比較）最小値テキスト"/>
        <xdr:cNvSpPr txBox="1"/>
      </xdr:nvSpPr>
      <xdr:spPr>
        <a:xfrm>
          <a:off x="17106900" y="15318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87086</xdr:rowOff>
    </xdr:from>
    <xdr:to>
      <xdr:col>81</xdr:col>
      <xdr:colOff>133350</xdr:colOff>
      <xdr:row>89</xdr:row>
      <xdr:rowOff>87086</xdr:rowOff>
    </xdr:to>
    <xdr:cxnSp macro="">
      <xdr:nvCxnSpPr>
        <xdr:cNvPr id="256" name="直線コネクタ 255"/>
        <xdr:cNvCxnSpPr/>
      </xdr:nvCxnSpPr>
      <xdr:spPr>
        <a:xfrm>
          <a:off x="16929100" y="1534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7" name="給与水準   （国との比較）最大値テキスト"/>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8" name="直線コネクタ 257"/>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29936</xdr:rowOff>
    </xdr:from>
    <xdr:to>
      <xdr:col>81</xdr:col>
      <xdr:colOff>44450</xdr:colOff>
      <xdr:row>83</xdr:row>
      <xdr:rowOff>29936</xdr:rowOff>
    </xdr:to>
    <xdr:cxnSp macro="">
      <xdr:nvCxnSpPr>
        <xdr:cNvPr id="259" name="直線コネクタ 258"/>
        <xdr:cNvCxnSpPr/>
      </xdr:nvCxnSpPr>
      <xdr:spPr>
        <a:xfrm>
          <a:off x="16179800" y="142602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21970</xdr:rowOff>
    </xdr:from>
    <xdr:ext cx="762000" cy="259045"/>
    <xdr:sp macro="" textlink="">
      <xdr:nvSpPr>
        <xdr:cNvPr id="260" name="給与水準   （国との比較）平均値テキスト"/>
        <xdr:cNvSpPr txBox="1"/>
      </xdr:nvSpPr>
      <xdr:spPr>
        <a:xfrm>
          <a:off x="17106900" y="14595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61" name="フローチャート: 判断 260"/>
        <xdr:cNvSpPr/>
      </xdr:nvSpPr>
      <xdr:spPr>
        <a:xfrm>
          <a:off x="169672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29936</xdr:rowOff>
    </xdr:from>
    <xdr:to>
      <xdr:col>77</xdr:col>
      <xdr:colOff>44450</xdr:colOff>
      <xdr:row>83</xdr:row>
      <xdr:rowOff>98879</xdr:rowOff>
    </xdr:to>
    <xdr:cxnSp macro="">
      <xdr:nvCxnSpPr>
        <xdr:cNvPr id="262" name="直線コネクタ 261"/>
        <xdr:cNvCxnSpPr/>
      </xdr:nvCxnSpPr>
      <xdr:spPr>
        <a:xfrm flipV="1">
          <a:off x="15290800" y="14260286"/>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63" name="フローチャート: 判断 262"/>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16527</xdr:rowOff>
    </xdr:from>
    <xdr:ext cx="736600" cy="259045"/>
    <xdr:sp macro="" textlink="">
      <xdr:nvSpPr>
        <xdr:cNvPr id="264" name="テキスト ボックス 263"/>
        <xdr:cNvSpPr txBox="1"/>
      </xdr:nvSpPr>
      <xdr:spPr>
        <a:xfrm>
          <a:off x="15798800" y="1476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47171</xdr:rowOff>
    </xdr:from>
    <xdr:to>
      <xdr:col>72</xdr:col>
      <xdr:colOff>203200</xdr:colOff>
      <xdr:row>83</xdr:row>
      <xdr:rowOff>98879</xdr:rowOff>
    </xdr:to>
    <xdr:cxnSp macro="">
      <xdr:nvCxnSpPr>
        <xdr:cNvPr id="265" name="直線コネクタ 264"/>
        <xdr:cNvCxnSpPr/>
      </xdr:nvCxnSpPr>
      <xdr:spPr>
        <a:xfrm>
          <a:off x="14401800" y="14277521"/>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6" name="フローチャート: 判断 265"/>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50998</xdr:rowOff>
    </xdr:from>
    <xdr:ext cx="762000" cy="259045"/>
    <xdr:sp macro="" textlink="">
      <xdr:nvSpPr>
        <xdr:cNvPr id="267" name="テキスト ボックス 266"/>
        <xdr:cNvSpPr txBox="1"/>
      </xdr:nvSpPr>
      <xdr:spPr>
        <a:xfrm>
          <a:off x="14909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47171</xdr:rowOff>
    </xdr:from>
    <xdr:to>
      <xdr:col>68</xdr:col>
      <xdr:colOff>152400</xdr:colOff>
      <xdr:row>83</xdr:row>
      <xdr:rowOff>116114</xdr:rowOff>
    </xdr:to>
    <xdr:cxnSp macro="">
      <xdr:nvCxnSpPr>
        <xdr:cNvPr id="268" name="直線コネクタ 267"/>
        <xdr:cNvCxnSpPr/>
      </xdr:nvCxnSpPr>
      <xdr:spPr>
        <a:xfrm flipV="1">
          <a:off x="13512800" y="14277521"/>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153307</xdr:rowOff>
    </xdr:from>
    <xdr:to>
      <xdr:col>68</xdr:col>
      <xdr:colOff>203200</xdr:colOff>
      <xdr:row>86</xdr:row>
      <xdr:rowOff>83457</xdr:rowOff>
    </xdr:to>
    <xdr:sp macro="" textlink="">
      <xdr:nvSpPr>
        <xdr:cNvPr id="269" name="フローチャート: 判断 268"/>
        <xdr:cNvSpPr/>
      </xdr:nvSpPr>
      <xdr:spPr>
        <a:xfrm>
          <a:off x="14351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68234</xdr:rowOff>
    </xdr:from>
    <xdr:ext cx="762000" cy="259045"/>
    <xdr:sp macro="" textlink="">
      <xdr:nvSpPr>
        <xdr:cNvPr id="270" name="テキスト ボックス 269"/>
        <xdr:cNvSpPr txBox="1"/>
      </xdr:nvSpPr>
      <xdr:spPr>
        <a:xfrm>
          <a:off x="14020800" y="1481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153307</xdr:rowOff>
    </xdr:from>
    <xdr:to>
      <xdr:col>64</xdr:col>
      <xdr:colOff>152400</xdr:colOff>
      <xdr:row>86</xdr:row>
      <xdr:rowOff>83457</xdr:rowOff>
    </xdr:to>
    <xdr:sp macro="" textlink="">
      <xdr:nvSpPr>
        <xdr:cNvPr id="271" name="フローチャート: 判断 270"/>
        <xdr:cNvSpPr/>
      </xdr:nvSpPr>
      <xdr:spPr>
        <a:xfrm>
          <a:off x="13462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68234</xdr:rowOff>
    </xdr:from>
    <xdr:ext cx="762000" cy="259045"/>
    <xdr:sp macro="" textlink="">
      <xdr:nvSpPr>
        <xdr:cNvPr id="272" name="テキスト ボックス 271"/>
        <xdr:cNvSpPr txBox="1"/>
      </xdr:nvSpPr>
      <xdr:spPr>
        <a:xfrm>
          <a:off x="13131800" y="1481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150586</xdr:rowOff>
    </xdr:from>
    <xdr:to>
      <xdr:col>81</xdr:col>
      <xdr:colOff>95250</xdr:colOff>
      <xdr:row>83</xdr:row>
      <xdr:rowOff>80736</xdr:rowOff>
    </xdr:to>
    <xdr:sp macro="" textlink="">
      <xdr:nvSpPr>
        <xdr:cNvPr id="278" name="楕円 277"/>
        <xdr:cNvSpPr/>
      </xdr:nvSpPr>
      <xdr:spPr>
        <a:xfrm>
          <a:off x="169672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167113</xdr:rowOff>
    </xdr:from>
    <xdr:ext cx="762000" cy="259045"/>
    <xdr:sp macro="" textlink="">
      <xdr:nvSpPr>
        <xdr:cNvPr id="279" name="給与水準   （国との比較）該当値テキスト"/>
        <xdr:cNvSpPr txBox="1"/>
      </xdr:nvSpPr>
      <xdr:spPr>
        <a:xfrm>
          <a:off x="17106900" y="1405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150586</xdr:rowOff>
    </xdr:from>
    <xdr:to>
      <xdr:col>77</xdr:col>
      <xdr:colOff>95250</xdr:colOff>
      <xdr:row>83</xdr:row>
      <xdr:rowOff>80736</xdr:rowOff>
    </xdr:to>
    <xdr:sp macro="" textlink="">
      <xdr:nvSpPr>
        <xdr:cNvPr id="280" name="楕円 279"/>
        <xdr:cNvSpPr/>
      </xdr:nvSpPr>
      <xdr:spPr>
        <a:xfrm>
          <a:off x="161290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90913</xdr:rowOff>
    </xdr:from>
    <xdr:ext cx="736600" cy="259045"/>
    <xdr:sp macro="" textlink="">
      <xdr:nvSpPr>
        <xdr:cNvPr id="281" name="テキスト ボックス 280"/>
        <xdr:cNvSpPr txBox="1"/>
      </xdr:nvSpPr>
      <xdr:spPr>
        <a:xfrm>
          <a:off x="15798800" y="13978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48079</xdr:rowOff>
    </xdr:from>
    <xdr:to>
      <xdr:col>73</xdr:col>
      <xdr:colOff>44450</xdr:colOff>
      <xdr:row>83</xdr:row>
      <xdr:rowOff>149679</xdr:rowOff>
    </xdr:to>
    <xdr:sp macro="" textlink="">
      <xdr:nvSpPr>
        <xdr:cNvPr id="282" name="楕円 281"/>
        <xdr:cNvSpPr/>
      </xdr:nvSpPr>
      <xdr:spPr>
        <a:xfrm>
          <a:off x="15240000" y="1427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159856</xdr:rowOff>
    </xdr:from>
    <xdr:ext cx="762000" cy="259045"/>
    <xdr:sp macro="" textlink="">
      <xdr:nvSpPr>
        <xdr:cNvPr id="283" name="テキスト ボックス 282"/>
        <xdr:cNvSpPr txBox="1"/>
      </xdr:nvSpPr>
      <xdr:spPr>
        <a:xfrm>
          <a:off x="14909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167821</xdr:rowOff>
    </xdr:from>
    <xdr:to>
      <xdr:col>68</xdr:col>
      <xdr:colOff>203200</xdr:colOff>
      <xdr:row>83</xdr:row>
      <xdr:rowOff>97971</xdr:rowOff>
    </xdr:to>
    <xdr:sp macro="" textlink="">
      <xdr:nvSpPr>
        <xdr:cNvPr id="284" name="楕円 283"/>
        <xdr:cNvSpPr/>
      </xdr:nvSpPr>
      <xdr:spPr>
        <a:xfrm>
          <a:off x="14351000" y="14226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108148</xdr:rowOff>
    </xdr:from>
    <xdr:ext cx="762000" cy="259045"/>
    <xdr:sp macro="" textlink="">
      <xdr:nvSpPr>
        <xdr:cNvPr id="285" name="テキスト ボックス 284"/>
        <xdr:cNvSpPr txBox="1"/>
      </xdr:nvSpPr>
      <xdr:spPr>
        <a:xfrm>
          <a:off x="14020800" y="13995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65314</xdr:rowOff>
    </xdr:from>
    <xdr:to>
      <xdr:col>64</xdr:col>
      <xdr:colOff>152400</xdr:colOff>
      <xdr:row>83</xdr:row>
      <xdr:rowOff>166914</xdr:rowOff>
    </xdr:to>
    <xdr:sp macro="" textlink="">
      <xdr:nvSpPr>
        <xdr:cNvPr id="286" name="楕円 285"/>
        <xdr:cNvSpPr/>
      </xdr:nvSpPr>
      <xdr:spPr>
        <a:xfrm>
          <a:off x="13462000" y="1429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5641</xdr:rowOff>
    </xdr:from>
    <xdr:ext cx="762000" cy="259045"/>
    <xdr:sp macro="" textlink="">
      <xdr:nvSpPr>
        <xdr:cNvPr id="287" name="テキスト ボックス 286"/>
        <xdr:cNvSpPr txBox="1"/>
      </xdr:nvSpPr>
      <xdr:spPr>
        <a:xfrm>
          <a:off x="13131800" y="14064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前年度と比較して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0.11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ポイント増加しているが、類似団体の平均とほぼ同水準で推移している。引き続き、鳥取定員適正化計画に基づき、適正な定員の管理を行う。</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161713</xdr:rowOff>
    </xdr:from>
    <xdr:to>
      <xdr:col>81</xdr:col>
      <xdr:colOff>44450</xdr:colOff>
      <xdr:row>67</xdr:row>
      <xdr:rowOff>15663</xdr:rowOff>
    </xdr:to>
    <xdr:cxnSp macro="">
      <xdr:nvCxnSpPr>
        <xdr:cNvPr id="317" name="直線コネクタ 316"/>
        <xdr:cNvCxnSpPr/>
      </xdr:nvCxnSpPr>
      <xdr:spPr>
        <a:xfrm flipV="1">
          <a:off x="17018000" y="993436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159190</xdr:rowOff>
    </xdr:from>
    <xdr:ext cx="762000" cy="259045"/>
    <xdr:sp macro="" textlink="">
      <xdr:nvSpPr>
        <xdr:cNvPr id="318" name="定員管理の状況最小値テキスト"/>
        <xdr:cNvSpPr txBox="1"/>
      </xdr:nvSpPr>
      <xdr:spPr>
        <a:xfrm>
          <a:off x="17106900" y="1147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15663</xdr:rowOff>
    </xdr:from>
    <xdr:to>
      <xdr:col>81</xdr:col>
      <xdr:colOff>133350</xdr:colOff>
      <xdr:row>67</xdr:row>
      <xdr:rowOff>15663</xdr:rowOff>
    </xdr:to>
    <xdr:cxnSp macro="">
      <xdr:nvCxnSpPr>
        <xdr:cNvPr id="319" name="直線コネクタ 318"/>
        <xdr:cNvCxnSpPr/>
      </xdr:nvCxnSpPr>
      <xdr:spPr>
        <a:xfrm>
          <a:off x="16929100" y="1150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76640</xdr:rowOff>
    </xdr:from>
    <xdr:ext cx="762000" cy="259045"/>
    <xdr:sp macro="" textlink="">
      <xdr:nvSpPr>
        <xdr:cNvPr id="320" name="定員管理の状況最大値テキスト"/>
        <xdr:cNvSpPr txBox="1"/>
      </xdr:nvSpPr>
      <xdr:spPr>
        <a:xfrm>
          <a:off x="17106900" y="9677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161713</xdr:rowOff>
    </xdr:from>
    <xdr:to>
      <xdr:col>81</xdr:col>
      <xdr:colOff>133350</xdr:colOff>
      <xdr:row>57</xdr:row>
      <xdr:rowOff>161713</xdr:rowOff>
    </xdr:to>
    <xdr:cxnSp macro="">
      <xdr:nvCxnSpPr>
        <xdr:cNvPr id="321" name="直線コネクタ 320"/>
        <xdr:cNvCxnSpPr/>
      </xdr:nvCxnSpPr>
      <xdr:spPr>
        <a:xfrm>
          <a:off x="16929100" y="9934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135467</xdr:rowOff>
    </xdr:from>
    <xdr:to>
      <xdr:col>81</xdr:col>
      <xdr:colOff>44450</xdr:colOff>
      <xdr:row>62</xdr:row>
      <xdr:rowOff>8255</xdr:rowOff>
    </xdr:to>
    <xdr:cxnSp macro="">
      <xdr:nvCxnSpPr>
        <xdr:cNvPr id="322" name="直線コネクタ 321"/>
        <xdr:cNvCxnSpPr/>
      </xdr:nvCxnSpPr>
      <xdr:spPr>
        <a:xfrm>
          <a:off x="16179800" y="10593917"/>
          <a:ext cx="8382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85107</xdr:rowOff>
    </xdr:from>
    <xdr:ext cx="762000" cy="259045"/>
    <xdr:sp macro="" textlink="">
      <xdr:nvSpPr>
        <xdr:cNvPr id="323" name="定員管理の状況平均値テキスト"/>
        <xdr:cNvSpPr txBox="1"/>
      </xdr:nvSpPr>
      <xdr:spPr>
        <a:xfrm>
          <a:off x="17106900" y="10372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68580</xdr:rowOff>
    </xdr:from>
    <xdr:to>
      <xdr:col>81</xdr:col>
      <xdr:colOff>95250</xdr:colOff>
      <xdr:row>61</xdr:row>
      <xdr:rowOff>170180</xdr:rowOff>
    </xdr:to>
    <xdr:sp macro="" textlink="">
      <xdr:nvSpPr>
        <xdr:cNvPr id="324" name="フローチャート: 判断 323"/>
        <xdr:cNvSpPr/>
      </xdr:nvSpPr>
      <xdr:spPr>
        <a:xfrm>
          <a:off x="169672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115358</xdr:rowOff>
    </xdr:from>
    <xdr:to>
      <xdr:col>77</xdr:col>
      <xdr:colOff>44450</xdr:colOff>
      <xdr:row>61</xdr:row>
      <xdr:rowOff>135467</xdr:rowOff>
    </xdr:to>
    <xdr:cxnSp macro="">
      <xdr:nvCxnSpPr>
        <xdr:cNvPr id="325" name="直線コネクタ 324"/>
        <xdr:cNvCxnSpPr/>
      </xdr:nvCxnSpPr>
      <xdr:spPr>
        <a:xfrm>
          <a:off x="15290800" y="105738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48471</xdr:rowOff>
    </xdr:from>
    <xdr:to>
      <xdr:col>77</xdr:col>
      <xdr:colOff>95250</xdr:colOff>
      <xdr:row>61</xdr:row>
      <xdr:rowOff>150071</xdr:rowOff>
    </xdr:to>
    <xdr:sp macro="" textlink="">
      <xdr:nvSpPr>
        <xdr:cNvPr id="326" name="フローチャート: 判断 325"/>
        <xdr:cNvSpPr/>
      </xdr:nvSpPr>
      <xdr:spPr>
        <a:xfrm>
          <a:off x="161290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160248</xdr:rowOff>
    </xdr:from>
    <xdr:ext cx="736600" cy="259045"/>
    <xdr:sp macro="" textlink="">
      <xdr:nvSpPr>
        <xdr:cNvPr id="327" name="テキスト ボックス 326"/>
        <xdr:cNvSpPr txBox="1"/>
      </xdr:nvSpPr>
      <xdr:spPr>
        <a:xfrm>
          <a:off x="15798800" y="102757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91229</xdr:rowOff>
    </xdr:from>
    <xdr:to>
      <xdr:col>72</xdr:col>
      <xdr:colOff>203200</xdr:colOff>
      <xdr:row>61</xdr:row>
      <xdr:rowOff>115358</xdr:rowOff>
    </xdr:to>
    <xdr:cxnSp macro="">
      <xdr:nvCxnSpPr>
        <xdr:cNvPr id="328" name="直線コネクタ 327"/>
        <xdr:cNvCxnSpPr/>
      </xdr:nvCxnSpPr>
      <xdr:spPr>
        <a:xfrm>
          <a:off x="14401800" y="10549679"/>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32385</xdr:rowOff>
    </xdr:from>
    <xdr:to>
      <xdr:col>73</xdr:col>
      <xdr:colOff>44450</xdr:colOff>
      <xdr:row>61</xdr:row>
      <xdr:rowOff>133985</xdr:rowOff>
    </xdr:to>
    <xdr:sp macro="" textlink="">
      <xdr:nvSpPr>
        <xdr:cNvPr id="329" name="フローチャート: 判断 328"/>
        <xdr:cNvSpPr/>
      </xdr:nvSpPr>
      <xdr:spPr>
        <a:xfrm>
          <a:off x="15240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144162</xdr:rowOff>
    </xdr:from>
    <xdr:ext cx="762000" cy="259045"/>
    <xdr:sp macro="" textlink="">
      <xdr:nvSpPr>
        <xdr:cNvPr id="330" name="テキスト ボックス 329"/>
        <xdr:cNvSpPr txBox="1"/>
      </xdr:nvSpPr>
      <xdr:spPr>
        <a:xfrm>
          <a:off x="14909800" y="10259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91229</xdr:rowOff>
    </xdr:from>
    <xdr:to>
      <xdr:col>68</xdr:col>
      <xdr:colOff>152400</xdr:colOff>
      <xdr:row>61</xdr:row>
      <xdr:rowOff>139488</xdr:rowOff>
    </xdr:to>
    <xdr:cxnSp macro="">
      <xdr:nvCxnSpPr>
        <xdr:cNvPr id="331" name="直線コネクタ 330"/>
        <xdr:cNvCxnSpPr/>
      </xdr:nvCxnSpPr>
      <xdr:spPr>
        <a:xfrm flipV="1">
          <a:off x="13512800" y="10549679"/>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12277</xdr:rowOff>
    </xdr:from>
    <xdr:to>
      <xdr:col>68</xdr:col>
      <xdr:colOff>203200</xdr:colOff>
      <xdr:row>61</xdr:row>
      <xdr:rowOff>113877</xdr:rowOff>
    </xdr:to>
    <xdr:sp macro="" textlink="">
      <xdr:nvSpPr>
        <xdr:cNvPr id="332" name="フローチャート: 判断 331"/>
        <xdr:cNvSpPr/>
      </xdr:nvSpPr>
      <xdr:spPr>
        <a:xfrm>
          <a:off x="143510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124054</xdr:rowOff>
    </xdr:from>
    <xdr:ext cx="762000" cy="259045"/>
    <xdr:sp macro="" textlink="">
      <xdr:nvSpPr>
        <xdr:cNvPr id="333" name="テキスト ボックス 332"/>
        <xdr:cNvSpPr txBox="1"/>
      </xdr:nvSpPr>
      <xdr:spPr>
        <a:xfrm>
          <a:off x="14020800" y="1023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155575</xdr:rowOff>
    </xdr:from>
    <xdr:to>
      <xdr:col>64</xdr:col>
      <xdr:colOff>152400</xdr:colOff>
      <xdr:row>61</xdr:row>
      <xdr:rowOff>85725</xdr:rowOff>
    </xdr:to>
    <xdr:sp macro="" textlink="">
      <xdr:nvSpPr>
        <xdr:cNvPr id="334" name="フローチャート: 判断 333"/>
        <xdr:cNvSpPr/>
      </xdr:nvSpPr>
      <xdr:spPr>
        <a:xfrm>
          <a:off x="13462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95902</xdr:rowOff>
    </xdr:from>
    <xdr:ext cx="762000" cy="259045"/>
    <xdr:sp macro="" textlink="">
      <xdr:nvSpPr>
        <xdr:cNvPr id="335" name="テキスト ボックス 334"/>
        <xdr:cNvSpPr txBox="1"/>
      </xdr:nvSpPr>
      <xdr:spPr>
        <a:xfrm>
          <a:off x="13131800" y="1021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128905</xdr:rowOff>
    </xdr:from>
    <xdr:to>
      <xdr:col>81</xdr:col>
      <xdr:colOff>95250</xdr:colOff>
      <xdr:row>62</xdr:row>
      <xdr:rowOff>59055</xdr:rowOff>
    </xdr:to>
    <xdr:sp macro="" textlink="">
      <xdr:nvSpPr>
        <xdr:cNvPr id="341" name="楕円 340"/>
        <xdr:cNvSpPr/>
      </xdr:nvSpPr>
      <xdr:spPr>
        <a:xfrm>
          <a:off x="16967200" y="1058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100982</xdr:rowOff>
    </xdr:from>
    <xdr:ext cx="762000" cy="259045"/>
    <xdr:sp macro="" textlink="">
      <xdr:nvSpPr>
        <xdr:cNvPr id="342" name="定員管理の状況該当値テキスト"/>
        <xdr:cNvSpPr txBox="1"/>
      </xdr:nvSpPr>
      <xdr:spPr>
        <a:xfrm>
          <a:off x="17106900" y="10559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84667</xdr:rowOff>
    </xdr:from>
    <xdr:to>
      <xdr:col>77</xdr:col>
      <xdr:colOff>95250</xdr:colOff>
      <xdr:row>62</xdr:row>
      <xdr:rowOff>14817</xdr:rowOff>
    </xdr:to>
    <xdr:sp macro="" textlink="">
      <xdr:nvSpPr>
        <xdr:cNvPr id="343" name="楕円 342"/>
        <xdr:cNvSpPr/>
      </xdr:nvSpPr>
      <xdr:spPr>
        <a:xfrm>
          <a:off x="16129000" y="1054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171044</xdr:rowOff>
    </xdr:from>
    <xdr:ext cx="736600" cy="259045"/>
    <xdr:sp macro="" textlink="">
      <xdr:nvSpPr>
        <xdr:cNvPr id="344" name="テキスト ボックス 343"/>
        <xdr:cNvSpPr txBox="1"/>
      </xdr:nvSpPr>
      <xdr:spPr>
        <a:xfrm>
          <a:off x="15798800" y="106294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64558</xdr:rowOff>
    </xdr:from>
    <xdr:to>
      <xdr:col>73</xdr:col>
      <xdr:colOff>44450</xdr:colOff>
      <xdr:row>61</xdr:row>
      <xdr:rowOff>166158</xdr:rowOff>
    </xdr:to>
    <xdr:sp macro="" textlink="">
      <xdr:nvSpPr>
        <xdr:cNvPr id="345" name="楕円 344"/>
        <xdr:cNvSpPr/>
      </xdr:nvSpPr>
      <xdr:spPr>
        <a:xfrm>
          <a:off x="15240000" y="1052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150935</xdr:rowOff>
    </xdr:from>
    <xdr:ext cx="762000" cy="259045"/>
    <xdr:sp macro="" textlink="">
      <xdr:nvSpPr>
        <xdr:cNvPr id="346" name="テキスト ボックス 345"/>
        <xdr:cNvSpPr txBox="1"/>
      </xdr:nvSpPr>
      <xdr:spPr>
        <a:xfrm>
          <a:off x="14909800" y="10609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40429</xdr:rowOff>
    </xdr:from>
    <xdr:to>
      <xdr:col>68</xdr:col>
      <xdr:colOff>203200</xdr:colOff>
      <xdr:row>61</xdr:row>
      <xdr:rowOff>142029</xdr:rowOff>
    </xdr:to>
    <xdr:sp macro="" textlink="">
      <xdr:nvSpPr>
        <xdr:cNvPr id="347" name="楕円 346"/>
        <xdr:cNvSpPr/>
      </xdr:nvSpPr>
      <xdr:spPr>
        <a:xfrm>
          <a:off x="14351000" y="10498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126806</xdr:rowOff>
    </xdr:from>
    <xdr:ext cx="762000" cy="259045"/>
    <xdr:sp macro="" textlink="">
      <xdr:nvSpPr>
        <xdr:cNvPr id="348" name="テキスト ボックス 347"/>
        <xdr:cNvSpPr txBox="1"/>
      </xdr:nvSpPr>
      <xdr:spPr>
        <a:xfrm>
          <a:off x="14020800" y="10585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88688</xdr:rowOff>
    </xdr:from>
    <xdr:to>
      <xdr:col>64</xdr:col>
      <xdr:colOff>152400</xdr:colOff>
      <xdr:row>62</xdr:row>
      <xdr:rowOff>18838</xdr:rowOff>
    </xdr:to>
    <xdr:sp macro="" textlink="">
      <xdr:nvSpPr>
        <xdr:cNvPr id="349" name="楕円 348"/>
        <xdr:cNvSpPr/>
      </xdr:nvSpPr>
      <xdr:spPr>
        <a:xfrm>
          <a:off x="13462000" y="10547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3615</xdr:rowOff>
    </xdr:from>
    <xdr:ext cx="762000" cy="259045"/>
    <xdr:sp macro="" textlink="">
      <xdr:nvSpPr>
        <xdr:cNvPr id="350" name="テキスト ボックス 349"/>
        <xdr:cNvSpPr txBox="1"/>
      </xdr:nvSpPr>
      <xdr:spPr>
        <a:xfrm>
          <a:off x="13131800" y="10633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類似団体平均値を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ポイント上回っているが、前年度と比較して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ポイント減少し、改善が続いている。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引き続き、市債発行の抑制に努めるとともに、交付税算入率が高く、有利な市債を活用することで、一般会計における公債費の逓減傾向を堅持し、実質公債費比率は横ばい若しくは緩やかな減少傾向となるものと推計している。</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146352</xdr:rowOff>
    </xdr:from>
    <xdr:to>
      <xdr:col>81</xdr:col>
      <xdr:colOff>44450</xdr:colOff>
      <xdr:row>46</xdr:row>
      <xdr:rowOff>40519</xdr:rowOff>
    </xdr:to>
    <xdr:cxnSp macro="">
      <xdr:nvCxnSpPr>
        <xdr:cNvPr id="380" name="直線コネクタ 379"/>
        <xdr:cNvCxnSpPr/>
      </xdr:nvCxnSpPr>
      <xdr:spPr>
        <a:xfrm flipV="1">
          <a:off x="17018000" y="6318552"/>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46</xdr:row>
      <xdr:rowOff>12596</xdr:rowOff>
    </xdr:from>
    <xdr:ext cx="762000" cy="259045"/>
    <xdr:sp macro="" textlink="">
      <xdr:nvSpPr>
        <xdr:cNvPr id="381" name="公債費負担の状況最小値テキスト"/>
        <xdr:cNvSpPr txBox="1"/>
      </xdr:nvSpPr>
      <xdr:spPr>
        <a:xfrm>
          <a:off x="17106900" y="7899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46</xdr:row>
      <xdr:rowOff>40519</xdr:rowOff>
    </xdr:from>
    <xdr:to>
      <xdr:col>81</xdr:col>
      <xdr:colOff>133350</xdr:colOff>
      <xdr:row>46</xdr:row>
      <xdr:rowOff>40519</xdr:rowOff>
    </xdr:to>
    <xdr:cxnSp macro="">
      <xdr:nvCxnSpPr>
        <xdr:cNvPr id="382" name="直線コネクタ 381"/>
        <xdr:cNvCxnSpPr/>
      </xdr:nvCxnSpPr>
      <xdr:spPr>
        <a:xfrm>
          <a:off x="16929100" y="7927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61279</xdr:rowOff>
    </xdr:from>
    <xdr:ext cx="762000" cy="259045"/>
    <xdr:sp macro="" textlink="">
      <xdr:nvSpPr>
        <xdr:cNvPr id="383" name="公債費負担の状況最大値テキスト"/>
        <xdr:cNvSpPr txBox="1"/>
      </xdr:nvSpPr>
      <xdr:spPr>
        <a:xfrm>
          <a:off x="17106900" y="606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146352</xdr:rowOff>
    </xdr:from>
    <xdr:to>
      <xdr:col>81</xdr:col>
      <xdr:colOff>133350</xdr:colOff>
      <xdr:row>36</xdr:row>
      <xdr:rowOff>146352</xdr:rowOff>
    </xdr:to>
    <xdr:cxnSp macro="">
      <xdr:nvCxnSpPr>
        <xdr:cNvPr id="384" name="直線コネクタ 383"/>
        <xdr:cNvCxnSpPr/>
      </xdr:nvCxnSpPr>
      <xdr:spPr>
        <a:xfrm>
          <a:off x="16929100" y="631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95250</xdr:rowOff>
    </xdr:from>
    <xdr:to>
      <xdr:col>81</xdr:col>
      <xdr:colOff>44450</xdr:colOff>
      <xdr:row>43</xdr:row>
      <xdr:rowOff>118231</xdr:rowOff>
    </xdr:to>
    <xdr:cxnSp macro="">
      <xdr:nvCxnSpPr>
        <xdr:cNvPr id="385" name="直線コネクタ 384"/>
        <xdr:cNvCxnSpPr/>
      </xdr:nvCxnSpPr>
      <xdr:spPr>
        <a:xfrm flipV="1">
          <a:off x="16179800" y="7467600"/>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1710</xdr:rowOff>
    </xdr:from>
    <xdr:ext cx="762000" cy="259045"/>
    <xdr:sp macro="" textlink="">
      <xdr:nvSpPr>
        <xdr:cNvPr id="386" name="公債費負担の状況平均値テキスト"/>
        <xdr:cNvSpPr txBox="1"/>
      </xdr:nvSpPr>
      <xdr:spPr>
        <a:xfrm>
          <a:off x="17106900" y="6859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156633</xdr:rowOff>
    </xdr:from>
    <xdr:to>
      <xdr:col>81</xdr:col>
      <xdr:colOff>95250</xdr:colOff>
      <xdr:row>41</xdr:row>
      <xdr:rowOff>86783</xdr:rowOff>
    </xdr:to>
    <xdr:sp macro="" textlink="">
      <xdr:nvSpPr>
        <xdr:cNvPr id="387" name="フローチャート: 判断 386"/>
        <xdr:cNvSpPr/>
      </xdr:nvSpPr>
      <xdr:spPr>
        <a:xfrm>
          <a:off x="169672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118231</xdr:rowOff>
    </xdr:from>
    <xdr:to>
      <xdr:col>77</xdr:col>
      <xdr:colOff>44450</xdr:colOff>
      <xdr:row>44</xdr:row>
      <xdr:rowOff>27215</xdr:rowOff>
    </xdr:to>
    <xdr:cxnSp macro="">
      <xdr:nvCxnSpPr>
        <xdr:cNvPr id="388" name="直線コネクタ 387"/>
        <xdr:cNvCxnSpPr/>
      </xdr:nvCxnSpPr>
      <xdr:spPr>
        <a:xfrm flipV="1">
          <a:off x="15290800" y="7490581"/>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156633</xdr:rowOff>
    </xdr:from>
    <xdr:to>
      <xdr:col>77</xdr:col>
      <xdr:colOff>95250</xdr:colOff>
      <xdr:row>41</xdr:row>
      <xdr:rowOff>86783</xdr:rowOff>
    </xdr:to>
    <xdr:sp macro="" textlink="">
      <xdr:nvSpPr>
        <xdr:cNvPr id="389" name="フローチャート: 判断 388"/>
        <xdr:cNvSpPr/>
      </xdr:nvSpPr>
      <xdr:spPr>
        <a:xfrm>
          <a:off x="16129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96960</xdr:rowOff>
    </xdr:from>
    <xdr:ext cx="736600" cy="259045"/>
    <xdr:sp macro="" textlink="">
      <xdr:nvSpPr>
        <xdr:cNvPr id="390" name="テキスト ボックス 389"/>
        <xdr:cNvSpPr txBox="1"/>
      </xdr:nvSpPr>
      <xdr:spPr>
        <a:xfrm>
          <a:off x="15798800" y="6783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27215</xdr:rowOff>
    </xdr:from>
    <xdr:to>
      <xdr:col>72</xdr:col>
      <xdr:colOff>203200</xdr:colOff>
      <xdr:row>44</xdr:row>
      <xdr:rowOff>107648</xdr:rowOff>
    </xdr:to>
    <xdr:cxnSp macro="">
      <xdr:nvCxnSpPr>
        <xdr:cNvPr id="391" name="直線コネクタ 390"/>
        <xdr:cNvCxnSpPr/>
      </xdr:nvCxnSpPr>
      <xdr:spPr>
        <a:xfrm flipV="1">
          <a:off x="14401800" y="7571015"/>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8165</xdr:rowOff>
    </xdr:from>
    <xdr:to>
      <xdr:col>73</xdr:col>
      <xdr:colOff>44450</xdr:colOff>
      <xdr:row>41</xdr:row>
      <xdr:rowOff>109765</xdr:rowOff>
    </xdr:to>
    <xdr:sp macro="" textlink="">
      <xdr:nvSpPr>
        <xdr:cNvPr id="392" name="フローチャート: 判断 391"/>
        <xdr:cNvSpPr/>
      </xdr:nvSpPr>
      <xdr:spPr>
        <a:xfrm>
          <a:off x="15240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119942</xdr:rowOff>
    </xdr:from>
    <xdr:ext cx="762000" cy="259045"/>
    <xdr:sp macro="" textlink="">
      <xdr:nvSpPr>
        <xdr:cNvPr id="393" name="テキスト ボックス 392"/>
        <xdr:cNvSpPr txBox="1"/>
      </xdr:nvSpPr>
      <xdr:spPr>
        <a:xfrm>
          <a:off x="14909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107648</xdr:rowOff>
    </xdr:from>
    <xdr:to>
      <xdr:col>68</xdr:col>
      <xdr:colOff>152400</xdr:colOff>
      <xdr:row>44</xdr:row>
      <xdr:rowOff>165100</xdr:rowOff>
    </xdr:to>
    <xdr:cxnSp macro="">
      <xdr:nvCxnSpPr>
        <xdr:cNvPr id="394" name="直線コネクタ 393"/>
        <xdr:cNvCxnSpPr/>
      </xdr:nvCxnSpPr>
      <xdr:spPr>
        <a:xfrm flipV="1">
          <a:off x="13512800" y="7651448"/>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42635</xdr:rowOff>
    </xdr:from>
    <xdr:to>
      <xdr:col>68</xdr:col>
      <xdr:colOff>203200</xdr:colOff>
      <xdr:row>41</xdr:row>
      <xdr:rowOff>144235</xdr:rowOff>
    </xdr:to>
    <xdr:sp macro="" textlink="">
      <xdr:nvSpPr>
        <xdr:cNvPr id="395" name="フローチャート: 判断 394"/>
        <xdr:cNvSpPr/>
      </xdr:nvSpPr>
      <xdr:spPr>
        <a:xfrm>
          <a:off x="14351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154412</xdr:rowOff>
    </xdr:from>
    <xdr:ext cx="762000" cy="259045"/>
    <xdr:sp macro="" textlink="">
      <xdr:nvSpPr>
        <xdr:cNvPr id="396" name="テキスト ボックス 395"/>
        <xdr:cNvSpPr txBox="1"/>
      </xdr:nvSpPr>
      <xdr:spPr>
        <a:xfrm>
          <a:off x="14020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65617</xdr:rowOff>
    </xdr:from>
    <xdr:to>
      <xdr:col>64</xdr:col>
      <xdr:colOff>152400</xdr:colOff>
      <xdr:row>41</xdr:row>
      <xdr:rowOff>167217</xdr:rowOff>
    </xdr:to>
    <xdr:sp macro="" textlink="">
      <xdr:nvSpPr>
        <xdr:cNvPr id="397" name="フローチャート: 判断 396"/>
        <xdr:cNvSpPr/>
      </xdr:nvSpPr>
      <xdr:spPr>
        <a:xfrm>
          <a:off x="13462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5944</xdr:rowOff>
    </xdr:from>
    <xdr:ext cx="762000" cy="259045"/>
    <xdr:sp macro="" textlink="">
      <xdr:nvSpPr>
        <xdr:cNvPr id="398" name="テキスト ボックス 397"/>
        <xdr:cNvSpPr txBox="1"/>
      </xdr:nvSpPr>
      <xdr:spPr>
        <a:xfrm>
          <a:off x="13131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44450</xdr:rowOff>
    </xdr:from>
    <xdr:to>
      <xdr:col>81</xdr:col>
      <xdr:colOff>95250</xdr:colOff>
      <xdr:row>43</xdr:row>
      <xdr:rowOff>146050</xdr:rowOff>
    </xdr:to>
    <xdr:sp macro="" textlink="">
      <xdr:nvSpPr>
        <xdr:cNvPr id="404" name="楕円 403"/>
        <xdr:cNvSpPr/>
      </xdr:nvSpPr>
      <xdr:spPr>
        <a:xfrm>
          <a:off x="16967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16527</xdr:rowOff>
    </xdr:from>
    <xdr:ext cx="762000" cy="259045"/>
    <xdr:sp macro="" textlink="">
      <xdr:nvSpPr>
        <xdr:cNvPr id="405" name="公債費負担の状況該当値テキスト"/>
        <xdr:cNvSpPr txBox="1"/>
      </xdr:nvSpPr>
      <xdr:spPr>
        <a:xfrm>
          <a:off x="17106900" y="738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67431</xdr:rowOff>
    </xdr:from>
    <xdr:to>
      <xdr:col>77</xdr:col>
      <xdr:colOff>95250</xdr:colOff>
      <xdr:row>43</xdr:row>
      <xdr:rowOff>169031</xdr:rowOff>
    </xdr:to>
    <xdr:sp macro="" textlink="">
      <xdr:nvSpPr>
        <xdr:cNvPr id="406" name="楕円 405"/>
        <xdr:cNvSpPr/>
      </xdr:nvSpPr>
      <xdr:spPr>
        <a:xfrm>
          <a:off x="161290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153808</xdr:rowOff>
    </xdr:from>
    <xdr:ext cx="736600" cy="259045"/>
    <xdr:sp macro="" textlink="">
      <xdr:nvSpPr>
        <xdr:cNvPr id="407" name="テキスト ボックス 406"/>
        <xdr:cNvSpPr txBox="1"/>
      </xdr:nvSpPr>
      <xdr:spPr>
        <a:xfrm>
          <a:off x="15798800" y="75261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147865</xdr:rowOff>
    </xdr:from>
    <xdr:to>
      <xdr:col>73</xdr:col>
      <xdr:colOff>44450</xdr:colOff>
      <xdr:row>44</xdr:row>
      <xdr:rowOff>78015</xdr:rowOff>
    </xdr:to>
    <xdr:sp macro="" textlink="">
      <xdr:nvSpPr>
        <xdr:cNvPr id="408" name="楕円 407"/>
        <xdr:cNvSpPr/>
      </xdr:nvSpPr>
      <xdr:spPr>
        <a:xfrm>
          <a:off x="15240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62792</xdr:rowOff>
    </xdr:from>
    <xdr:ext cx="762000" cy="259045"/>
    <xdr:sp macro="" textlink="">
      <xdr:nvSpPr>
        <xdr:cNvPr id="409" name="テキスト ボックス 408"/>
        <xdr:cNvSpPr txBox="1"/>
      </xdr:nvSpPr>
      <xdr:spPr>
        <a:xfrm>
          <a:off x="14909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56848</xdr:rowOff>
    </xdr:from>
    <xdr:to>
      <xdr:col>68</xdr:col>
      <xdr:colOff>203200</xdr:colOff>
      <xdr:row>44</xdr:row>
      <xdr:rowOff>158448</xdr:rowOff>
    </xdr:to>
    <xdr:sp macro="" textlink="">
      <xdr:nvSpPr>
        <xdr:cNvPr id="410" name="楕円 409"/>
        <xdr:cNvSpPr/>
      </xdr:nvSpPr>
      <xdr:spPr>
        <a:xfrm>
          <a:off x="14351000" y="760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143225</xdr:rowOff>
    </xdr:from>
    <xdr:ext cx="762000" cy="259045"/>
    <xdr:sp macro="" textlink="">
      <xdr:nvSpPr>
        <xdr:cNvPr id="411" name="テキスト ボックス 410"/>
        <xdr:cNvSpPr txBox="1"/>
      </xdr:nvSpPr>
      <xdr:spPr>
        <a:xfrm>
          <a:off x="14020800" y="7687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114300</xdr:rowOff>
    </xdr:from>
    <xdr:to>
      <xdr:col>64</xdr:col>
      <xdr:colOff>152400</xdr:colOff>
      <xdr:row>45</xdr:row>
      <xdr:rowOff>44450</xdr:rowOff>
    </xdr:to>
    <xdr:sp macro="" textlink="">
      <xdr:nvSpPr>
        <xdr:cNvPr id="412" name="楕円 411"/>
        <xdr:cNvSpPr/>
      </xdr:nvSpPr>
      <xdr:spPr>
        <a:xfrm>
          <a:off x="13462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29227</xdr:rowOff>
    </xdr:from>
    <xdr:ext cx="762000" cy="259045"/>
    <xdr:sp macro="" textlink="">
      <xdr:nvSpPr>
        <xdr:cNvPr id="413" name="テキスト ボックス 412"/>
        <xdr:cNvSpPr txBox="1"/>
      </xdr:nvSpPr>
      <xdr:spPr>
        <a:xfrm>
          <a:off x="13131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類似団体平均値を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44.3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ポイント上回っているが、前年度と比較して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減少した。これは、令和４年度において、大規模事業である新可燃物処理施設の整備完了により市債発行額が減となり、市債償還が発行額を上回ったことから市債残高が減となったこと、下水道事業債の減により公営企業債等繰入見込額が減少となったことなどが影響し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今後も継続して、交付税算入率が高い市債や国県補助金等の有利な財源の活用など、行財政改革の取り組みを進める。</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60757</xdr:rowOff>
    </xdr:to>
    <xdr:cxnSp macro="">
      <xdr:nvCxnSpPr>
        <xdr:cNvPr id="440" name="直線コネクタ 439"/>
        <xdr:cNvCxnSpPr/>
      </xdr:nvCxnSpPr>
      <xdr:spPr>
        <a:xfrm flipV="1">
          <a:off x="17018000" y="2451100"/>
          <a:ext cx="0" cy="15530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32834</xdr:rowOff>
    </xdr:from>
    <xdr:ext cx="762000" cy="259045"/>
    <xdr:sp macro="" textlink="">
      <xdr:nvSpPr>
        <xdr:cNvPr id="441" name="将来負担の状況最小値テキスト"/>
        <xdr:cNvSpPr txBox="1"/>
      </xdr:nvSpPr>
      <xdr:spPr>
        <a:xfrm>
          <a:off x="17106900" y="3976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60757</xdr:rowOff>
    </xdr:from>
    <xdr:to>
      <xdr:col>81</xdr:col>
      <xdr:colOff>133350</xdr:colOff>
      <xdr:row>23</xdr:row>
      <xdr:rowOff>60757</xdr:rowOff>
    </xdr:to>
    <xdr:cxnSp macro="">
      <xdr:nvCxnSpPr>
        <xdr:cNvPr id="442" name="直線コネクタ 441"/>
        <xdr:cNvCxnSpPr/>
      </xdr:nvCxnSpPr>
      <xdr:spPr>
        <a:xfrm>
          <a:off x="16929100" y="4004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3"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139700</xdr:rowOff>
    </xdr:from>
    <xdr:to>
      <xdr:col>81</xdr:col>
      <xdr:colOff>44450</xdr:colOff>
      <xdr:row>17</xdr:row>
      <xdr:rowOff>152248</xdr:rowOff>
    </xdr:to>
    <xdr:cxnSp macro="">
      <xdr:nvCxnSpPr>
        <xdr:cNvPr id="445" name="直線コネクタ 444"/>
        <xdr:cNvCxnSpPr/>
      </xdr:nvCxnSpPr>
      <xdr:spPr>
        <a:xfrm flipV="1">
          <a:off x="16179800" y="3054350"/>
          <a:ext cx="838200" cy="12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20743</xdr:rowOff>
    </xdr:from>
    <xdr:ext cx="762000" cy="259045"/>
    <xdr:sp macro="" textlink="">
      <xdr:nvSpPr>
        <xdr:cNvPr id="446" name="将来負担の状況平均値テキスト"/>
        <xdr:cNvSpPr txBox="1"/>
      </xdr:nvSpPr>
      <xdr:spPr>
        <a:xfrm>
          <a:off x="17106900" y="24210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4216</xdr:rowOff>
    </xdr:from>
    <xdr:to>
      <xdr:col>81</xdr:col>
      <xdr:colOff>95250</xdr:colOff>
      <xdr:row>15</xdr:row>
      <xdr:rowOff>105816</xdr:rowOff>
    </xdr:to>
    <xdr:sp macro="" textlink="">
      <xdr:nvSpPr>
        <xdr:cNvPr id="447" name="フローチャート: 判断 446"/>
        <xdr:cNvSpPr/>
      </xdr:nvSpPr>
      <xdr:spPr>
        <a:xfrm>
          <a:off x="16967200" y="2575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152248</xdr:rowOff>
    </xdr:from>
    <xdr:to>
      <xdr:col>77</xdr:col>
      <xdr:colOff>44450</xdr:colOff>
      <xdr:row>18</xdr:row>
      <xdr:rowOff>25197</xdr:rowOff>
    </xdr:to>
    <xdr:cxnSp macro="">
      <xdr:nvCxnSpPr>
        <xdr:cNvPr id="448" name="直線コネクタ 447"/>
        <xdr:cNvCxnSpPr/>
      </xdr:nvCxnSpPr>
      <xdr:spPr>
        <a:xfrm flipV="1">
          <a:off x="15290800" y="3066898"/>
          <a:ext cx="889000" cy="44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54407</xdr:rowOff>
    </xdr:from>
    <xdr:to>
      <xdr:col>77</xdr:col>
      <xdr:colOff>95250</xdr:colOff>
      <xdr:row>15</xdr:row>
      <xdr:rowOff>156007</xdr:rowOff>
    </xdr:to>
    <xdr:sp macro="" textlink="">
      <xdr:nvSpPr>
        <xdr:cNvPr id="449" name="フローチャート: 判断 448"/>
        <xdr:cNvSpPr/>
      </xdr:nvSpPr>
      <xdr:spPr>
        <a:xfrm>
          <a:off x="16129000" y="262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166184</xdr:rowOff>
    </xdr:from>
    <xdr:ext cx="736600" cy="259045"/>
    <xdr:sp macro="" textlink="">
      <xdr:nvSpPr>
        <xdr:cNvPr id="450" name="テキスト ボックス 449"/>
        <xdr:cNvSpPr txBox="1"/>
      </xdr:nvSpPr>
      <xdr:spPr>
        <a:xfrm>
          <a:off x="15798800" y="2395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25197</xdr:rowOff>
    </xdr:from>
    <xdr:to>
      <xdr:col>72</xdr:col>
      <xdr:colOff>203200</xdr:colOff>
      <xdr:row>18</xdr:row>
      <xdr:rowOff>36779</xdr:rowOff>
    </xdr:to>
    <xdr:cxnSp macro="">
      <xdr:nvCxnSpPr>
        <xdr:cNvPr id="451" name="直線コネクタ 450"/>
        <xdr:cNvCxnSpPr/>
      </xdr:nvCxnSpPr>
      <xdr:spPr>
        <a:xfrm flipV="1">
          <a:off x="14401800" y="3111297"/>
          <a:ext cx="889000" cy="11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132588</xdr:rowOff>
    </xdr:from>
    <xdr:to>
      <xdr:col>73</xdr:col>
      <xdr:colOff>44450</xdr:colOff>
      <xdr:row>16</xdr:row>
      <xdr:rowOff>62738</xdr:rowOff>
    </xdr:to>
    <xdr:sp macro="" textlink="">
      <xdr:nvSpPr>
        <xdr:cNvPr id="452" name="フローチャート: 判断 451"/>
        <xdr:cNvSpPr/>
      </xdr:nvSpPr>
      <xdr:spPr>
        <a:xfrm>
          <a:off x="15240000" y="2704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72915</xdr:rowOff>
    </xdr:from>
    <xdr:ext cx="762000" cy="259045"/>
    <xdr:sp macro="" textlink="">
      <xdr:nvSpPr>
        <xdr:cNvPr id="453" name="テキスト ボックス 452"/>
        <xdr:cNvSpPr txBox="1"/>
      </xdr:nvSpPr>
      <xdr:spPr>
        <a:xfrm>
          <a:off x="14909800" y="2473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145491</xdr:rowOff>
    </xdr:from>
    <xdr:to>
      <xdr:col>68</xdr:col>
      <xdr:colOff>152400</xdr:colOff>
      <xdr:row>18</xdr:row>
      <xdr:rowOff>36779</xdr:rowOff>
    </xdr:to>
    <xdr:cxnSp macro="">
      <xdr:nvCxnSpPr>
        <xdr:cNvPr id="454" name="直線コネクタ 453"/>
        <xdr:cNvCxnSpPr/>
      </xdr:nvCxnSpPr>
      <xdr:spPr>
        <a:xfrm>
          <a:off x="13512800" y="3060141"/>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155753</xdr:rowOff>
    </xdr:from>
    <xdr:to>
      <xdr:col>68</xdr:col>
      <xdr:colOff>203200</xdr:colOff>
      <xdr:row>16</xdr:row>
      <xdr:rowOff>85903</xdr:rowOff>
    </xdr:to>
    <xdr:sp macro="" textlink="">
      <xdr:nvSpPr>
        <xdr:cNvPr id="455" name="フローチャート: 判断 454"/>
        <xdr:cNvSpPr/>
      </xdr:nvSpPr>
      <xdr:spPr>
        <a:xfrm>
          <a:off x="14351000" y="2727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96080</xdr:rowOff>
    </xdr:from>
    <xdr:ext cx="762000" cy="259045"/>
    <xdr:sp macro="" textlink="">
      <xdr:nvSpPr>
        <xdr:cNvPr id="456" name="テキスト ボックス 455"/>
        <xdr:cNvSpPr txBox="1"/>
      </xdr:nvSpPr>
      <xdr:spPr>
        <a:xfrm>
          <a:off x="14020800" y="2496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156718</xdr:rowOff>
    </xdr:from>
    <xdr:to>
      <xdr:col>64</xdr:col>
      <xdr:colOff>152400</xdr:colOff>
      <xdr:row>16</xdr:row>
      <xdr:rowOff>86868</xdr:rowOff>
    </xdr:to>
    <xdr:sp macro="" textlink="">
      <xdr:nvSpPr>
        <xdr:cNvPr id="457" name="フローチャート: 判断 456"/>
        <xdr:cNvSpPr/>
      </xdr:nvSpPr>
      <xdr:spPr>
        <a:xfrm>
          <a:off x="13462000" y="2728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97045</xdr:rowOff>
    </xdr:from>
    <xdr:ext cx="762000" cy="259045"/>
    <xdr:sp macro="" textlink="">
      <xdr:nvSpPr>
        <xdr:cNvPr id="458" name="テキスト ボックス 457"/>
        <xdr:cNvSpPr txBox="1"/>
      </xdr:nvSpPr>
      <xdr:spPr>
        <a:xfrm>
          <a:off x="13131800" y="249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88900</xdr:rowOff>
    </xdr:from>
    <xdr:to>
      <xdr:col>81</xdr:col>
      <xdr:colOff>95250</xdr:colOff>
      <xdr:row>18</xdr:row>
      <xdr:rowOff>19050</xdr:rowOff>
    </xdr:to>
    <xdr:sp macro="" textlink="">
      <xdr:nvSpPr>
        <xdr:cNvPr id="464" name="楕円 463"/>
        <xdr:cNvSpPr/>
      </xdr:nvSpPr>
      <xdr:spPr>
        <a:xfrm>
          <a:off x="16967200" y="300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60977</xdr:rowOff>
    </xdr:from>
    <xdr:ext cx="762000" cy="259045"/>
    <xdr:sp macro="" textlink="">
      <xdr:nvSpPr>
        <xdr:cNvPr id="465" name="将来負担の状況該当値テキスト"/>
        <xdr:cNvSpPr txBox="1"/>
      </xdr:nvSpPr>
      <xdr:spPr>
        <a:xfrm>
          <a:off x="17106900" y="297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101448</xdr:rowOff>
    </xdr:from>
    <xdr:to>
      <xdr:col>77</xdr:col>
      <xdr:colOff>95250</xdr:colOff>
      <xdr:row>18</xdr:row>
      <xdr:rowOff>31598</xdr:rowOff>
    </xdr:to>
    <xdr:sp macro="" textlink="">
      <xdr:nvSpPr>
        <xdr:cNvPr id="466" name="楕円 465"/>
        <xdr:cNvSpPr/>
      </xdr:nvSpPr>
      <xdr:spPr>
        <a:xfrm>
          <a:off x="16129000" y="3016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16375</xdr:rowOff>
    </xdr:from>
    <xdr:ext cx="736600" cy="259045"/>
    <xdr:sp macro="" textlink="">
      <xdr:nvSpPr>
        <xdr:cNvPr id="467" name="テキスト ボックス 466"/>
        <xdr:cNvSpPr txBox="1"/>
      </xdr:nvSpPr>
      <xdr:spPr>
        <a:xfrm>
          <a:off x="15798800" y="31024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145847</xdr:rowOff>
    </xdr:from>
    <xdr:to>
      <xdr:col>73</xdr:col>
      <xdr:colOff>44450</xdr:colOff>
      <xdr:row>18</xdr:row>
      <xdr:rowOff>75997</xdr:rowOff>
    </xdr:to>
    <xdr:sp macro="" textlink="">
      <xdr:nvSpPr>
        <xdr:cNvPr id="468" name="楕円 467"/>
        <xdr:cNvSpPr/>
      </xdr:nvSpPr>
      <xdr:spPr>
        <a:xfrm>
          <a:off x="15240000" y="3060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60774</xdr:rowOff>
    </xdr:from>
    <xdr:ext cx="762000" cy="259045"/>
    <xdr:sp macro="" textlink="">
      <xdr:nvSpPr>
        <xdr:cNvPr id="469" name="テキスト ボックス 468"/>
        <xdr:cNvSpPr txBox="1"/>
      </xdr:nvSpPr>
      <xdr:spPr>
        <a:xfrm>
          <a:off x="14909800" y="3146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157429</xdr:rowOff>
    </xdr:from>
    <xdr:to>
      <xdr:col>68</xdr:col>
      <xdr:colOff>203200</xdr:colOff>
      <xdr:row>18</xdr:row>
      <xdr:rowOff>87579</xdr:rowOff>
    </xdr:to>
    <xdr:sp macro="" textlink="">
      <xdr:nvSpPr>
        <xdr:cNvPr id="470" name="楕円 469"/>
        <xdr:cNvSpPr/>
      </xdr:nvSpPr>
      <xdr:spPr>
        <a:xfrm>
          <a:off x="14351000" y="3072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72356</xdr:rowOff>
    </xdr:from>
    <xdr:ext cx="762000" cy="259045"/>
    <xdr:sp macro="" textlink="">
      <xdr:nvSpPr>
        <xdr:cNvPr id="471" name="テキスト ボックス 470"/>
        <xdr:cNvSpPr txBox="1"/>
      </xdr:nvSpPr>
      <xdr:spPr>
        <a:xfrm>
          <a:off x="14020800" y="3158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94691</xdr:rowOff>
    </xdr:from>
    <xdr:to>
      <xdr:col>64</xdr:col>
      <xdr:colOff>152400</xdr:colOff>
      <xdr:row>18</xdr:row>
      <xdr:rowOff>24841</xdr:rowOff>
    </xdr:to>
    <xdr:sp macro="" textlink="">
      <xdr:nvSpPr>
        <xdr:cNvPr id="472" name="楕円 471"/>
        <xdr:cNvSpPr/>
      </xdr:nvSpPr>
      <xdr:spPr>
        <a:xfrm>
          <a:off x="13462000" y="3009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9618</xdr:rowOff>
    </xdr:from>
    <xdr:ext cx="762000" cy="259045"/>
    <xdr:sp macro="" textlink="">
      <xdr:nvSpPr>
        <xdr:cNvPr id="473" name="テキスト ボックス 472"/>
        <xdr:cNvSpPr txBox="1"/>
      </xdr:nvSpPr>
      <xdr:spPr>
        <a:xfrm>
          <a:off x="13131800" y="3095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鳥取県鳥取市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183,269
181,693
765.31
115,319,398
112,370,924
2,687,989
51,312,015
115,229,455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62.5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退職者数の減による退職手当の減などにより人件費は減額となったが、臨時財政対策債償還基金費が令和４年度に皆減するなど臨時財政対策債を含めた実質的な普通交付税等の経常的な収入が減少したことに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ポイント増加した。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引き続き、類似団体の平均値を下回る水準であり、今後も適正な定員管理や労務管理を行い、人件費の抑制に努める。</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46990</xdr:rowOff>
    </xdr:from>
    <xdr:to>
      <xdr:col>24</xdr:col>
      <xdr:colOff>25400</xdr:colOff>
      <xdr:row>40</xdr:row>
      <xdr:rowOff>127000</xdr:rowOff>
    </xdr:to>
    <xdr:cxnSp macro="">
      <xdr:nvCxnSpPr>
        <xdr:cNvPr id="61" name="直線コネクタ 60"/>
        <xdr:cNvCxnSpPr/>
      </xdr:nvCxnSpPr>
      <xdr:spPr>
        <a:xfrm flipV="1">
          <a:off x="4826000" y="57048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99077</xdr:rowOff>
    </xdr:from>
    <xdr:ext cx="762000" cy="259045"/>
    <xdr:sp macro="" textlink="">
      <xdr:nvSpPr>
        <xdr:cNvPr id="62" name="人件費最小値テキスト"/>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127000</xdr:rowOff>
    </xdr:from>
    <xdr:to>
      <xdr:col>24</xdr:col>
      <xdr:colOff>114300</xdr:colOff>
      <xdr:row>40</xdr:row>
      <xdr:rowOff>127000</xdr:rowOff>
    </xdr:to>
    <xdr:cxnSp macro="">
      <xdr:nvCxnSpPr>
        <xdr:cNvPr id="63" name="直線コネクタ 62"/>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133367</xdr:rowOff>
    </xdr:from>
    <xdr:ext cx="762000" cy="259045"/>
    <xdr:sp macro="" textlink="">
      <xdr:nvSpPr>
        <xdr:cNvPr id="64" name="人件費最大値テキスト"/>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46990</xdr:rowOff>
    </xdr:from>
    <xdr:to>
      <xdr:col>24</xdr:col>
      <xdr:colOff>114300</xdr:colOff>
      <xdr:row>33</xdr:row>
      <xdr:rowOff>46990</xdr:rowOff>
    </xdr:to>
    <xdr:cxnSp macro="">
      <xdr:nvCxnSpPr>
        <xdr:cNvPr id="65" name="直線コネクタ 64"/>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69850</xdr:rowOff>
    </xdr:from>
    <xdr:to>
      <xdr:col>24</xdr:col>
      <xdr:colOff>25400</xdr:colOff>
      <xdr:row>35</xdr:row>
      <xdr:rowOff>100330</xdr:rowOff>
    </xdr:to>
    <xdr:cxnSp macro="">
      <xdr:nvCxnSpPr>
        <xdr:cNvPr id="66" name="直線コネクタ 65"/>
        <xdr:cNvCxnSpPr/>
      </xdr:nvCxnSpPr>
      <xdr:spPr>
        <a:xfrm>
          <a:off x="3987800" y="60706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86377</xdr:rowOff>
    </xdr:from>
    <xdr:ext cx="762000" cy="259045"/>
    <xdr:sp macro="" textlink="">
      <xdr:nvSpPr>
        <xdr:cNvPr id="67" name="人件費平均値テキスト"/>
        <xdr:cNvSpPr txBox="1"/>
      </xdr:nvSpPr>
      <xdr:spPr>
        <a:xfrm>
          <a:off x="4914900" y="6258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114300</xdr:rowOff>
    </xdr:from>
    <xdr:to>
      <xdr:col>24</xdr:col>
      <xdr:colOff>76200</xdr:colOff>
      <xdr:row>37</xdr:row>
      <xdr:rowOff>44450</xdr:rowOff>
    </xdr:to>
    <xdr:sp macro="" textlink="">
      <xdr:nvSpPr>
        <xdr:cNvPr id="68" name="フローチャート: 判断 67"/>
        <xdr:cNvSpPr/>
      </xdr:nvSpPr>
      <xdr:spPr>
        <a:xfrm>
          <a:off x="4775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69850</xdr:rowOff>
    </xdr:from>
    <xdr:to>
      <xdr:col>19</xdr:col>
      <xdr:colOff>187325</xdr:colOff>
      <xdr:row>35</xdr:row>
      <xdr:rowOff>123190</xdr:rowOff>
    </xdr:to>
    <xdr:cxnSp macro="">
      <xdr:nvCxnSpPr>
        <xdr:cNvPr id="69" name="直線コネクタ 68"/>
        <xdr:cNvCxnSpPr/>
      </xdr:nvCxnSpPr>
      <xdr:spPr>
        <a:xfrm flipV="1">
          <a:off x="3098800" y="60706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162577</xdr:rowOff>
    </xdr:from>
    <xdr:ext cx="736600" cy="259045"/>
    <xdr:sp macro="" textlink="">
      <xdr:nvSpPr>
        <xdr:cNvPr id="71" name="テキスト ボックス 70"/>
        <xdr:cNvSpPr txBox="1"/>
      </xdr:nvSpPr>
      <xdr:spPr>
        <a:xfrm>
          <a:off x="3606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24130</xdr:rowOff>
    </xdr:from>
    <xdr:to>
      <xdr:col>15</xdr:col>
      <xdr:colOff>98425</xdr:colOff>
      <xdr:row>35</xdr:row>
      <xdr:rowOff>123190</xdr:rowOff>
    </xdr:to>
    <xdr:cxnSp macro="">
      <xdr:nvCxnSpPr>
        <xdr:cNvPr id="72" name="直線コネクタ 71"/>
        <xdr:cNvCxnSpPr/>
      </xdr:nvCxnSpPr>
      <xdr:spPr>
        <a:xfrm>
          <a:off x="2209800" y="60248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3810</xdr:rowOff>
    </xdr:from>
    <xdr:to>
      <xdr:col>15</xdr:col>
      <xdr:colOff>149225</xdr:colOff>
      <xdr:row>37</xdr:row>
      <xdr:rowOff>105410</xdr:rowOff>
    </xdr:to>
    <xdr:sp macro="" textlink="">
      <xdr:nvSpPr>
        <xdr:cNvPr id="73" name="フローチャート: 判断 72"/>
        <xdr:cNvSpPr/>
      </xdr:nvSpPr>
      <xdr:spPr>
        <a:xfrm>
          <a:off x="3048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90187</xdr:rowOff>
    </xdr:from>
    <xdr:ext cx="762000" cy="259045"/>
    <xdr:sp macro="" textlink="">
      <xdr:nvSpPr>
        <xdr:cNvPr id="74" name="テキスト ボックス 73"/>
        <xdr:cNvSpPr txBox="1"/>
      </xdr:nvSpPr>
      <xdr:spPr>
        <a:xfrm>
          <a:off x="2717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24130</xdr:rowOff>
    </xdr:from>
    <xdr:to>
      <xdr:col>11</xdr:col>
      <xdr:colOff>9525</xdr:colOff>
      <xdr:row>35</xdr:row>
      <xdr:rowOff>107950</xdr:rowOff>
    </xdr:to>
    <xdr:cxnSp macro="">
      <xdr:nvCxnSpPr>
        <xdr:cNvPr id="75" name="直線コネクタ 74"/>
        <xdr:cNvCxnSpPr/>
      </xdr:nvCxnSpPr>
      <xdr:spPr>
        <a:xfrm flipV="1">
          <a:off x="1320800" y="60248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76200</xdr:rowOff>
    </xdr:from>
    <xdr:to>
      <xdr:col>11</xdr:col>
      <xdr:colOff>60325</xdr:colOff>
      <xdr:row>37</xdr:row>
      <xdr:rowOff>6350</xdr:rowOff>
    </xdr:to>
    <xdr:sp macro="" textlink="">
      <xdr:nvSpPr>
        <xdr:cNvPr id="76" name="フローチャート: 判断 75"/>
        <xdr:cNvSpPr/>
      </xdr:nvSpPr>
      <xdr:spPr>
        <a:xfrm>
          <a:off x="2159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162577</xdr:rowOff>
    </xdr:from>
    <xdr:ext cx="762000" cy="259045"/>
    <xdr:sp macro="" textlink="">
      <xdr:nvSpPr>
        <xdr:cNvPr id="77" name="テキスト ボックス 76"/>
        <xdr:cNvSpPr txBox="1"/>
      </xdr:nvSpPr>
      <xdr:spPr>
        <a:xfrm>
          <a:off x="1828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83820</xdr:rowOff>
    </xdr:from>
    <xdr:to>
      <xdr:col>6</xdr:col>
      <xdr:colOff>171450</xdr:colOff>
      <xdr:row>37</xdr:row>
      <xdr:rowOff>13970</xdr:rowOff>
    </xdr:to>
    <xdr:sp macro="" textlink="">
      <xdr:nvSpPr>
        <xdr:cNvPr id="78" name="フローチャート: 判断 77"/>
        <xdr:cNvSpPr/>
      </xdr:nvSpPr>
      <xdr:spPr>
        <a:xfrm>
          <a:off x="1270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170197</xdr:rowOff>
    </xdr:from>
    <xdr:ext cx="762000" cy="259045"/>
    <xdr:sp macro="" textlink="">
      <xdr:nvSpPr>
        <xdr:cNvPr id="79" name="テキスト ボックス 78"/>
        <xdr:cNvSpPr txBox="1"/>
      </xdr:nvSpPr>
      <xdr:spPr>
        <a:xfrm>
          <a:off x="939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49530</xdr:rowOff>
    </xdr:from>
    <xdr:to>
      <xdr:col>24</xdr:col>
      <xdr:colOff>76200</xdr:colOff>
      <xdr:row>35</xdr:row>
      <xdr:rowOff>151130</xdr:rowOff>
    </xdr:to>
    <xdr:sp macro="" textlink="">
      <xdr:nvSpPr>
        <xdr:cNvPr id="85" name="楕円 84"/>
        <xdr:cNvSpPr/>
      </xdr:nvSpPr>
      <xdr:spPr>
        <a:xfrm>
          <a:off x="47752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66057</xdr:rowOff>
    </xdr:from>
    <xdr:ext cx="762000" cy="259045"/>
    <xdr:sp macro="" textlink="">
      <xdr:nvSpPr>
        <xdr:cNvPr id="86" name="人件費該当値テキスト"/>
        <xdr:cNvSpPr txBox="1"/>
      </xdr:nvSpPr>
      <xdr:spPr>
        <a:xfrm>
          <a:off x="49149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19050</xdr:rowOff>
    </xdr:from>
    <xdr:to>
      <xdr:col>20</xdr:col>
      <xdr:colOff>38100</xdr:colOff>
      <xdr:row>35</xdr:row>
      <xdr:rowOff>120650</xdr:rowOff>
    </xdr:to>
    <xdr:sp macro="" textlink="">
      <xdr:nvSpPr>
        <xdr:cNvPr id="87" name="楕円 86"/>
        <xdr:cNvSpPr/>
      </xdr:nvSpPr>
      <xdr:spPr>
        <a:xfrm>
          <a:off x="3937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130827</xdr:rowOff>
    </xdr:from>
    <xdr:ext cx="736600" cy="259045"/>
    <xdr:sp macro="" textlink="">
      <xdr:nvSpPr>
        <xdr:cNvPr id="88" name="テキスト ボックス 87"/>
        <xdr:cNvSpPr txBox="1"/>
      </xdr:nvSpPr>
      <xdr:spPr>
        <a:xfrm>
          <a:off x="3606800" y="578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72390</xdr:rowOff>
    </xdr:from>
    <xdr:to>
      <xdr:col>15</xdr:col>
      <xdr:colOff>149225</xdr:colOff>
      <xdr:row>36</xdr:row>
      <xdr:rowOff>2540</xdr:rowOff>
    </xdr:to>
    <xdr:sp macro="" textlink="">
      <xdr:nvSpPr>
        <xdr:cNvPr id="89" name="楕円 88"/>
        <xdr:cNvSpPr/>
      </xdr:nvSpPr>
      <xdr:spPr>
        <a:xfrm>
          <a:off x="30480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12717</xdr:rowOff>
    </xdr:from>
    <xdr:ext cx="762000" cy="259045"/>
    <xdr:sp macro="" textlink="">
      <xdr:nvSpPr>
        <xdr:cNvPr id="90" name="テキスト ボックス 89"/>
        <xdr:cNvSpPr txBox="1"/>
      </xdr:nvSpPr>
      <xdr:spPr>
        <a:xfrm>
          <a:off x="2717800" y="58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144780</xdr:rowOff>
    </xdr:from>
    <xdr:to>
      <xdr:col>11</xdr:col>
      <xdr:colOff>60325</xdr:colOff>
      <xdr:row>35</xdr:row>
      <xdr:rowOff>74930</xdr:rowOff>
    </xdr:to>
    <xdr:sp macro="" textlink="">
      <xdr:nvSpPr>
        <xdr:cNvPr id="91" name="楕円 90"/>
        <xdr:cNvSpPr/>
      </xdr:nvSpPr>
      <xdr:spPr>
        <a:xfrm>
          <a:off x="2159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85107</xdr:rowOff>
    </xdr:from>
    <xdr:ext cx="762000" cy="259045"/>
    <xdr:sp macro="" textlink="">
      <xdr:nvSpPr>
        <xdr:cNvPr id="92" name="テキスト ボックス 91"/>
        <xdr:cNvSpPr txBox="1"/>
      </xdr:nvSpPr>
      <xdr:spPr>
        <a:xfrm>
          <a:off x="182880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57150</xdr:rowOff>
    </xdr:from>
    <xdr:to>
      <xdr:col>6</xdr:col>
      <xdr:colOff>171450</xdr:colOff>
      <xdr:row>35</xdr:row>
      <xdr:rowOff>158750</xdr:rowOff>
    </xdr:to>
    <xdr:sp macro="" textlink="">
      <xdr:nvSpPr>
        <xdr:cNvPr id="93" name="楕円 92"/>
        <xdr:cNvSpPr/>
      </xdr:nvSpPr>
      <xdr:spPr>
        <a:xfrm>
          <a:off x="1270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168927</xdr:rowOff>
    </xdr:from>
    <xdr:ext cx="762000" cy="259045"/>
    <xdr:sp macro="" textlink="">
      <xdr:nvSpPr>
        <xdr:cNvPr id="94" name="テキスト ボックス 93"/>
        <xdr:cNvSpPr txBox="1"/>
      </xdr:nvSpPr>
      <xdr:spPr>
        <a:xfrm>
          <a:off x="939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類似団体平均値を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ポイント下回ったものの、物価高騰の影響による光熱費の高騰などから前年度と比較して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ポイント増となった。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今後も、鳥取市市政改革プランに基づく事務事業の見直しを図っていく。</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154214</xdr:rowOff>
    </xdr:from>
    <xdr:to>
      <xdr:col>82</xdr:col>
      <xdr:colOff>107950</xdr:colOff>
      <xdr:row>22</xdr:row>
      <xdr:rowOff>29028</xdr:rowOff>
    </xdr:to>
    <xdr:cxnSp macro="">
      <xdr:nvCxnSpPr>
        <xdr:cNvPr id="124" name="直線コネクタ 123"/>
        <xdr:cNvCxnSpPr/>
      </xdr:nvCxnSpPr>
      <xdr:spPr>
        <a:xfrm flipV="1">
          <a:off x="16510000" y="2211614"/>
          <a:ext cx="0" cy="158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1105</xdr:rowOff>
    </xdr:from>
    <xdr:ext cx="762000" cy="259045"/>
    <xdr:sp macro="" textlink="">
      <xdr:nvSpPr>
        <xdr:cNvPr id="125" name="物件費最小値テキスト"/>
        <xdr:cNvSpPr txBox="1"/>
      </xdr:nvSpPr>
      <xdr:spPr>
        <a:xfrm>
          <a:off x="16598900" y="377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29028</xdr:rowOff>
    </xdr:from>
    <xdr:to>
      <xdr:col>82</xdr:col>
      <xdr:colOff>196850</xdr:colOff>
      <xdr:row>22</xdr:row>
      <xdr:rowOff>29028</xdr:rowOff>
    </xdr:to>
    <xdr:cxnSp macro="">
      <xdr:nvCxnSpPr>
        <xdr:cNvPr id="126" name="直線コネクタ 125"/>
        <xdr:cNvCxnSpPr/>
      </xdr:nvCxnSpPr>
      <xdr:spPr>
        <a:xfrm>
          <a:off x="16421100" y="380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69141</xdr:rowOff>
    </xdr:from>
    <xdr:ext cx="762000" cy="259045"/>
    <xdr:sp macro="" textlink="">
      <xdr:nvSpPr>
        <xdr:cNvPr id="127" name="物件費最大値テキスト"/>
        <xdr:cNvSpPr txBox="1"/>
      </xdr:nvSpPr>
      <xdr:spPr>
        <a:xfrm>
          <a:off x="16598900" y="1955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154214</xdr:rowOff>
    </xdr:from>
    <xdr:to>
      <xdr:col>82</xdr:col>
      <xdr:colOff>196850</xdr:colOff>
      <xdr:row>12</xdr:row>
      <xdr:rowOff>154214</xdr:rowOff>
    </xdr:to>
    <xdr:cxnSp macro="">
      <xdr:nvCxnSpPr>
        <xdr:cNvPr id="128" name="直線コネクタ 127"/>
        <xdr:cNvCxnSpPr/>
      </xdr:nvCxnSpPr>
      <xdr:spPr>
        <a:xfrm>
          <a:off x="16421100" y="221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97064</xdr:rowOff>
    </xdr:from>
    <xdr:to>
      <xdr:col>82</xdr:col>
      <xdr:colOff>107950</xdr:colOff>
      <xdr:row>16</xdr:row>
      <xdr:rowOff>1814</xdr:rowOff>
    </xdr:to>
    <xdr:cxnSp macro="">
      <xdr:nvCxnSpPr>
        <xdr:cNvPr id="129" name="直線コネクタ 128"/>
        <xdr:cNvCxnSpPr/>
      </xdr:nvCxnSpPr>
      <xdr:spPr>
        <a:xfrm>
          <a:off x="15671800" y="2668814"/>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64606</xdr:rowOff>
    </xdr:from>
    <xdr:ext cx="762000" cy="259045"/>
    <xdr:sp macro="" textlink="">
      <xdr:nvSpPr>
        <xdr:cNvPr id="130" name="物件費平均値テキスト"/>
        <xdr:cNvSpPr txBox="1"/>
      </xdr:nvSpPr>
      <xdr:spPr>
        <a:xfrm>
          <a:off x="16598900" y="2807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92529</xdr:rowOff>
    </xdr:from>
    <xdr:to>
      <xdr:col>82</xdr:col>
      <xdr:colOff>158750</xdr:colOff>
      <xdr:row>17</xdr:row>
      <xdr:rowOff>22679</xdr:rowOff>
    </xdr:to>
    <xdr:sp macro="" textlink="">
      <xdr:nvSpPr>
        <xdr:cNvPr id="131" name="フローチャート: 判断 130"/>
        <xdr:cNvSpPr/>
      </xdr:nvSpPr>
      <xdr:spPr>
        <a:xfrm>
          <a:off x="16459200" y="283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97064</xdr:rowOff>
    </xdr:from>
    <xdr:to>
      <xdr:col>78</xdr:col>
      <xdr:colOff>69850</xdr:colOff>
      <xdr:row>15</xdr:row>
      <xdr:rowOff>97064</xdr:rowOff>
    </xdr:to>
    <xdr:cxnSp macro="">
      <xdr:nvCxnSpPr>
        <xdr:cNvPr id="132" name="直線コネクタ 131"/>
        <xdr:cNvCxnSpPr/>
      </xdr:nvCxnSpPr>
      <xdr:spPr>
        <a:xfrm>
          <a:off x="14782800" y="26688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144236</xdr:rowOff>
    </xdr:from>
    <xdr:to>
      <xdr:col>78</xdr:col>
      <xdr:colOff>120650</xdr:colOff>
      <xdr:row>16</xdr:row>
      <xdr:rowOff>74386</xdr:rowOff>
    </xdr:to>
    <xdr:sp macro="" textlink="">
      <xdr:nvSpPr>
        <xdr:cNvPr id="133" name="フローチャート: 判断 132"/>
        <xdr:cNvSpPr/>
      </xdr:nvSpPr>
      <xdr:spPr>
        <a:xfrm>
          <a:off x="15621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59163</xdr:rowOff>
    </xdr:from>
    <xdr:ext cx="736600" cy="259045"/>
    <xdr:sp macro="" textlink="">
      <xdr:nvSpPr>
        <xdr:cNvPr id="134" name="テキスト ボックス 133"/>
        <xdr:cNvSpPr txBox="1"/>
      </xdr:nvSpPr>
      <xdr:spPr>
        <a:xfrm>
          <a:off x="15290800" y="2802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97064</xdr:rowOff>
    </xdr:from>
    <xdr:to>
      <xdr:col>73</xdr:col>
      <xdr:colOff>180975</xdr:colOff>
      <xdr:row>15</xdr:row>
      <xdr:rowOff>107950</xdr:rowOff>
    </xdr:to>
    <xdr:cxnSp macro="">
      <xdr:nvCxnSpPr>
        <xdr:cNvPr id="135" name="直線コネクタ 134"/>
        <xdr:cNvCxnSpPr/>
      </xdr:nvCxnSpPr>
      <xdr:spPr>
        <a:xfrm flipV="1">
          <a:off x="13893800" y="2668814"/>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38100</xdr:rowOff>
    </xdr:from>
    <xdr:to>
      <xdr:col>74</xdr:col>
      <xdr:colOff>31750</xdr:colOff>
      <xdr:row>16</xdr:row>
      <xdr:rowOff>139700</xdr:rowOff>
    </xdr:to>
    <xdr:sp macro="" textlink="">
      <xdr:nvSpPr>
        <xdr:cNvPr id="136" name="フローチャート: 判断 135"/>
        <xdr:cNvSpPr/>
      </xdr:nvSpPr>
      <xdr:spPr>
        <a:xfrm>
          <a:off x="14732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124477</xdr:rowOff>
    </xdr:from>
    <xdr:ext cx="762000" cy="259045"/>
    <xdr:sp macro="" textlink="">
      <xdr:nvSpPr>
        <xdr:cNvPr id="137" name="テキスト ボックス 136"/>
        <xdr:cNvSpPr txBox="1"/>
      </xdr:nvSpPr>
      <xdr:spPr>
        <a:xfrm>
          <a:off x="14401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97064</xdr:rowOff>
    </xdr:from>
    <xdr:to>
      <xdr:col>69</xdr:col>
      <xdr:colOff>92075</xdr:colOff>
      <xdr:row>15</xdr:row>
      <xdr:rowOff>107950</xdr:rowOff>
    </xdr:to>
    <xdr:cxnSp macro="">
      <xdr:nvCxnSpPr>
        <xdr:cNvPr id="138" name="直線コネクタ 137"/>
        <xdr:cNvCxnSpPr/>
      </xdr:nvCxnSpPr>
      <xdr:spPr>
        <a:xfrm>
          <a:off x="13004800" y="2668814"/>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70757</xdr:rowOff>
    </xdr:from>
    <xdr:to>
      <xdr:col>69</xdr:col>
      <xdr:colOff>142875</xdr:colOff>
      <xdr:row>17</xdr:row>
      <xdr:rowOff>907</xdr:rowOff>
    </xdr:to>
    <xdr:sp macro="" textlink="">
      <xdr:nvSpPr>
        <xdr:cNvPr id="139" name="フローチャート: 判断 138"/>
        <xdr:cNvSpPr/>
      </xdr:nvSpPr>
      <xdr:spPr>
        <a:xfrm>
          <a:off x="13843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157134</xdr:rowOff>
    </xdr:from>
    <xdr:ext cx="762000" cy="259045"/>
    <xdr:sp macro="" textlink="">
      <xdr:nvSpPr>
        <xdr:cNvPr id="140" name="テキスト ボックス 139"/>
        <xdr:cNvSpPr txBox="1"/>
      </xdr:nvSpPr>
      <xdr:spPr>
        <a:xfrm>
          <a:off x="13512800" y="290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38100</xdr:rowOff>
    </xdr:from>
    <xdr:to>
      <xdr:col>65</xdr:col>
      <xdr:colOff>53975</xdr:colOff>
      <xdr:row>16</xdr:row>
      <xdr:rowOff>139700</xdr:rowOff>
    </xdr:to>
    <xdr:sp macro="" textlink="">
      <xdr:nvSpPr>
        <xdr:cNvPr id="141" name="フローチャート: 判断 140"/>
        <xdr:cNvSpPr/>
      </xdr:nvSpPr>
      <xdr:spPr>
        <a:xfrm>
          <a:off x="12954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124477</xdr:rowOff>
    </xdr:from>
    <xdr:ext cx="762000" cy="259045"/>
    <xdr:sp macro="" textlink="">
      <xdr:nvSpPr>
        <xdr:cNvPr id="142" name="テキスト ボックス 141"/>
        <xdr:cNvSpPr txBox="1"/>
      </xdr:nvSpPr>
      <xdr:spPr>
        <a:xfrm>
          <a:off x="12623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122464</xdr:rowOff>
    </xdr:from>
    <xdr:to>
      <xdr:col>82</xdr:col>
      <xdr:colOff>158750</xdr:colOff>
      <xdr:row>16</xdr:row>
      <xdr:rowOff>52614</xdr:rowOff>
    </xdr:to>
    <xdr:sp macro="" textlink="">
      <xdr:nvSpPr>
        <xdr:cNvPr id="148" name="楕円 147"/>
        <xdr:cNvSpPr/>
      </xdr:nvSpPr>
      <xdr:spPr>
        <a:xfrm>
          <a:off x="16459200" y="269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138991</xdr:rowOff>
    </xdr:from>
    <xdr:ext cx="762000" cy="259045"/>
    <xdr:sp macro="" textlink="">
      <xdr:nvSpPr>
        <xdr:cNvPr id="149" name="物件費該当値テキスト"/>
        <xdr:cNvSpPr txBox="1"/>
      </xdr:nvSpPr>
      <xdr:spPr>
        <a:xfrm>
          <a:off x="16598900" y="2539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46264</xdr:rowOff>
    </xdr:from>
    <xdr:to>
      <xdr:col>78</xdr:col>
      <xdr:colOff>120650</xdr:colOff>
      <xdr:row>15</xdr:row>
      <xdr:rowOff>147864</xdr:rowOff>
    </xdr:to>
    <xdr:sp macro="" textlink="">
      <xdr:nvSpPr>
        <xdr:cNvPr id="150" name="楕円 149"/>
        <xdr:cNvSpPr/>
      </xdr:nvSpPr>
      <xdr:spPr>
        <a:xfrm>
          <a:off x="15621000" y="261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158041</xdr:rowOff>
    </xdr:from>
    <xdr:ext cx="736600" cy="259045"/>
    <xdr:sp macro="" textlink="">
      <xdr:nvSpPr>
        <xdr:cNvPr id="151" name="テキスト ボックス 150"/>
        <xdr:cNvSpPr txBox="1"/>
      </xdr:nvSpPr>
      <xdr:spPr>
        <a:xfrm>
          <a:off x="15290800" y="2386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46264</xdr:rowOff>
    </xdr:from>
    <xdr:to>
      <xdr:col>74</xdr:col>
      <xdr:colOff>31750</xdr:colOff>
      <xdr:row>15</xdr:row>
      <xdr:rowOff>147864</xdr:rowOff>
    </xdr:to>
    <xdr:sp macro="" textlink="">
      <xdr:nvSpPr>
        <xdr:cNvPr id="152" name="楕円 151"/>
        <xdr:cNvSpPr/>
      </xdr:nvSpPr>
      <xdr:spPr>
        <a:xfrm>
          <a:off x="14732000" y="261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158041</xdr:rowOff>
    </xdr:from>
    <xdr:ext cx="762000" cy="259045"/>
    <xdr:sp macro="" textlink="">
      <xdr:nvSpPr>
        <xdr:cNvPr id="153" name="テキスト ボックス 152"/>
        <xdr:cNvSpPr txBox="1"/>
      </xdr:nvSpPr>
      <xdr:spPr>
        <a:xfrm>
          <a:off x="14401800" y="2386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57150</xdr:rowOff>
    </xdr:from>
    <xdr:to>
      <xdr:col>69</xdr:col>
      <xdr:colOff>142875</xdr:colOff>
      <xdr:row>15</xdr:row>
      <xdr:rowOff>158750</xdr:rowOff>
    </xdr:to>
    <xdr:sp macro="" textlink="">
      <xdr:nvSpPr>
        <xdr:cNvPr id="154" name="楕円 153"/>
        <xdr:cNvSpPr/>
      </xdr:nvSpPr>
      <xdr:spPr>
        <a:xfrm>
          <a:off x="13843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168927</xdr:rowOff>
    </xdr:from>
    <xdr:ext cx="762000" cy="259045"/>
    <xdr:sp macro="" textlink="">
      <xdr:nvSpPr>
        <xdr:cNvPr id="155" name="テキスト ボックス 154"/>
        <xdr:cNvSpPr txBox="1"/>
      </xdr:nvSpPr>
      <xdr:spPr>
        <a:xfrm>
          <a:off x="13512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46264</xdr:rowOff>
    </xdr:from>
    <xdr:to>
      <xdr:col>65</xdr:col>
      <xdr:colOff>53975</xdr:colOff>
      <xdr:row>15</xdr:row>
      <xdr:rowOff>147864</xdr:rowOff>
    </xdr:to>
    <xdr:sp macro="" textlink="">
      <xdr:nvSpPr>
        <xdr:cNvPr id="156" name="楕円 155"/>
        <xdr:cNvSpPr/>
      </xdr:nvSpPr>
      <xdr:spPr>
        <a:xfrm>
          <a:off x="12954000" y="261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158041</xdr:rowOff>
    </xdr:from>
    <xdr:ext cx="762000" cy="259045"/>
    <xdr:sp macro="" textlink="">
      <xdr:nvSpPr>
        <xdr:cNvPr id="157" name="テキスト ボックス 156"/>
        <xdr:cNvSpPr txBox="1"/>
      </xdr:nvSpPr>
      <xdr:spPr>
        <a:xfrm>
          <a:off x="12623800" y="2386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類似団体平均値は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ポイント下回っているが、障がい福祉サービス費や私立保育園運営費の増により増加傾向であり、臨時財政対策債を含めた実質的な普通交付税等の経常的な収入が減少したことにより、指標は前年度と比較し</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ポイント増加した。</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19050</xdr:rowOff>
    </xdr:from>
    <xdr:to>
      <xdr:col>24</xdr:col>
      <xdr:colOff>25400</xdr:colOff>
      <xdr:row>62</xdr:row>
      <xdr:rowOff>38100</xdr:rowOff>
    </xdr:to>
    <xdr:cxnSp macro="">
      <xdr:nvCxnSpPr>
        <xdr:cNvPr id="185" name="直線コネクタ 184"/>
        <xdr:cNvCxnSpPr/>
      </xdr:nvCxnSpPr>
      <xdr:spPr>
        <a:xfrm flipV="1">
          <a:off x="4826000" y="91059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10177</xdr:rowOff>
    </xdr:from>
    <xdr:ext cx="762000" cy="259045"/>
    <xdr:sp macro="" textlink="">
      <xdr:nvSpPr>
        <xdr:cNvPr id="186" name="扶助費最小値テキスト"/>
        <xdr:cNvSpPr txBox="1"/>
      </xdr:nvSpPr>
      <xdr:spPr>
        <a:xfrm>
          <a:off x="4914900" y="1064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38100</xdr:rowOff>
    </xdr:from>
    <xdr:to>
      <xdr:col>24</xdr:col>
      <xdr:colOff>114300</xdr:colOff>
      <xdr:row>62</xdr:row>
      <xdr:rowOff>38100</xdr:rowOff>
    </xdr:to>
    <xdr:cxnSp macro="">
      <xdr:nvCxnSpPr>
        <xdr:cNvPr id="187" name="直線コネクタ 186"/>
        <xdr:cNvCxnSpPr/>
      </xdr:nvCxnSpPr>
      <xdr:spPr>
        <a:xfrm>
          <a:off x="4737100" y="1066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105427</xdr:rowOff>
    </xdr:from>
    <xdr:ext cx="762000" cy="259045"/>
    <xdr:sp macro="" textlink="">
      <xdr:nvSpPr>
        <xdr:cNvPr id="188" name="扶助費最大値テキスト"/>
        <xdr:cNvSpPr txBox="1"/>
      </xdr:nvSpPr>
      <xdr:spPr>
        <a:xfrm>
          <a:off x="4914900" y="884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19050</xdr:rowOff>
    </xdr:from>
    <xdr:to>
      <xdr:col>24</xdr:col>
      <xdr:colOff>114300</xdr:colOff>
      <xdr:row>53</xdr:row>
      <xdr:rowOff>19050</xdr:rowOff>
    </xdr:to>
    <xdr:cxnSp macro="">
      <xdr:nvCxnSpPr>
        <xdr:cNvPr id="189" name="直線コネクタ 188"/>
        <xdr:cNvCxnSpPr/>
      </xdr:nvCxnSpPr>
      <xdr:spPr>
        <a:xfrm>
          <a:off x="4737100" y="910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133350</xdr:rowOff>
    </xdr:from>
    <xdr:to>
      <xdr:col>24</xdr:col>
      <xdr:colOff>25400</xdr:colOff>
      <xdr:row>54</xdr:row>
      <xdr:rowOff>25400</xdr:rowOff>
    </xdr:to>
    <xdr:cxnSp macro="">
      <xdr:nvCxnSpPr>
        <xdr:cNvPr id="190" name="直線コネクタ 189"/>
        <xdr:cNvCxnSpPr/>
      </xdr:nvCxnSpPr>
      <xdr:spPr>
        <a:xfrm>
          <a:off x="3987800" y="92202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3827</xdr:rowOff>
    </xdr:from>
    <xdr:ext cx="762000" cy="259045"/>
    <xdr:sp macro="" textlink="">
      <xdr:nvSpPr>
        <xdr:cNvPr id="191" name="扶助費平均値テキスト"/>
        <xdr:cNvSpPr txBox="1"/>
      </xdr:nvSpPr>
      <xdr:spPr>
        <a:xfrm>
          <a:off x="4914900" y="9776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31750</xdr:rowOff>
    </xdr:from>
    <xdr:to>
      <xdr:col>24</xdr:col>
      <xdr:colOff>76200</xdr:colOff>
      <xdr:row>57</xdr:row>
      <xdr:rowOff>133350</xdr:rowOff>
    </xdr:to>
    <xdr:sp macro="" textlink="">
      <xdr:nvSpPr>
        <xdr:cNvPr id="192" name="フローチャート: 判断 191"/>
        <xdr:cNvSpPr/>
      </xdr:nvSpPr>
      <xdr:spPr>
        <a:xfrm>
          <a:off x="47752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133350</xdr:rowOff>
    </xdr:from>
    <xdr:to>
      <xdr:col>19</xdr:col>
      <xdr:colOff>187325</xdr:colOff>
      <xdr:row>54</xdr:row>
      <xdr:rowOff>12700</xdr:rowOff>
    </xdr:to>
    <xdr:cxnSp macro="">
      <xdr:nvCxnSpPr>
        <xdr:cNvPr id="193" name="直線コネクタ 192"/>
        <xdr:cNvCxnSpPr/>
      </xdr:nvCxnSpPr>
      <xdr:spPr>
        <a:xfrm flipV="1">
          <a:off x="3098800" y="92202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139700</xdr:rowOff>
    </xdr:from>
    <xdr:to>
      <xdr:col>20</xdr:col>
      <xdr:colOff>38100</xdr:colOff>
      <xdr:row>57</xdr:row>
      <xdr:rowOff>69850</xdr:rowOff>
    </xdr:to>
    <xdr:sp macro="" textlink="">
      <xdr:nvSpPr>
        <xdr:cNvPr id="194" name="フローチャート: 判断 193"/>
        <xdr:cNvSpPr/>
      </xdr:nvSpPr>
      <xdr:spPr>
        <a:xfrm>
          <a:off x="39370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54627</xdr:rowOff>
    </xdr:from>
    <xdr:ext cx="736600" cy="259045"/>
    <xdr:sp macro="" textlink="">
      <xdr:nvSpPr>
        <xdr:cNvPr id="195" name="テキスト ボックス 194"/>
        <xdr:cNvSpPr txBox="1"/>
      </xdr:nvSpPr>
      <xdr:spPr>
        <a:xfrm>
          <a:off x="3606800" y="982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12700</xdr:rowOff>
    </xdr:from>
    <xdr:to>
      <xdr:col>15</xdr:col>
      <xdr:colOff>98425</xdr:colOff>
      <xdr:row>54</xdr:row>
      <xdr:rowOff>63500</xdr:rowOff>
    </xdr:to>
    <xdr:cxnSp macro="">
      <xdr:nvCxnSpPr>
        <xdr:cNvPr id="196" name="直線コネクタ 195"/>
        <xdr:cNvCxnSpPr/>
      </xdr:nvCxnSpPr>
      <xdr:spPr>
        <a:xfrm flipV="1">
          <a:off x="2209800" y="92710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19050</xdr:rowOff>
    </xdr:from>
    <xdr:to>
      <xdr:col>15</xdr:col>
      <xdr:colOff>149225</xdr:colOff>
      <xdr:row>57</xdr:row>
      <xdr:rowOff>120650</xdr:rowOff>
    </xdr:to>
    <xdr:sp macro="" textlink="">
      <xdr:nvSpPr>
        <xdr:cNvPr id="197" name="フローチャート: 判断 196"/>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105427</xdr:rowOff>
    </xdr:from>
    <xdr:ext cx="762000" cy="259045"/>
    <xdr:sp macro="" textlink="">
      <xdr:nvSpPr>
        <xdr:cNvPr id="198" name="テキスト ボックス 197"/>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133350</xdr:rowOff>
    </xdr:from>
    <xdr:to>
      <xdr:col>11</xdr:col>
      <xdr:colOff>9525</xdr:colOff>
      <xdr:row>54</xdr:row>
      <xdr:rowOff>63500</xdr:rowOff>
    </xdr:to>
    <xdr:cxnSp macro="">
      <xdr:nvCxnSpPr>
        <xdr:cNvPr id="199" name="直線コネクタ 198"/>
        <xdr:cNvCxnSpPr/>
      </xdr:nvCxnSpPr>
      <xdr:spPr>
        <a:xfrm>
          <a:off x="1320800" y="92202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120650</xdr:rowOff>
    </xdr:from>
    <xdr:to>
      <xdr:col>11</xdr:col>
      <xdr:colOff>60325</xdr:colOff>
      <xdr:row>58</xdr:row>
      <xdr:rowOff>50800</xdr:rowOff>
    </xdr:to>
    <xdr:sp macro="" textlink="">
      <xdr:nvSpPr>
        <xdr:cNvPr id="200" name="フローチャート: 判断 199"/>
        <xdr:cNvSpPr/>
      </xdr:nvSpPr>
      <xdr:spPr>
        <a:xfrm>
          <a:off x="2159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35577</xdr:rowOff>
    </xdr:from>
    <xdr:ext cx="762000" cy="259045"/>
    <xdr:sp macro="" textlink="">
      <xdr:nvSpPr>
        <xdr:cNvPr id="201" name="テキスト ボックス 200"/>
        <xdr:cNvSpPr txBox="1"/>
      </xdr:nvSpPr>
      <xdr:spPr>
        <a:xfrm>
          <a:off x="18288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44450</xdr:rowOff>
    </xdr:from>
    <xdr:to>
      <xdr:col>6</xdr:col>
      <xdr:colOff>171450</xdr:colOff>
      <xdr:row>57</xdr:row>
      <xdr:rowOff>146050</xdr:rowOff>
    </xdr:to>
    <xdr:sp macro="" textlink="">
      <xdr:nvSpPr>
        <xdr:cNvPr id="202" name="フローチャート: 判断 201"/>
        <xdr:cNvSpPr/>
      </xdr:nvSpPr>
      <xdr:spPr>
        <a:xfrm>
          <a:off x="1270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130827</xdr:rowOff>
    </xdr:from>
    <xdr:ext cx="762000" cy="259045"/>
    <xdr:sp macro="" textlink="">
      <xdr:nvSpPr>
        <xdr:cNvPr id="203" name="テキスト ボックス 202"/>
        <xdr:cNvSpPr txBox="1"/>
      </xdr:nvSpPr>
      <xdr:spPr>
        <a:xfrm>
          <a:off x="939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146050</xdr:rowOff>
    </xdr:from>
    <xdr:to>
      <xdr:col>24</xdr:col>
      <xdr:colOff>76200</xdr:colOff>
      <xdr:row>54</xdr:row>
      <xdr:rowOff>76200</xdr:rowOff>
    </xdr:to>
    <xdr:sp macro="" textlink="">
      <xdr:nvSpPr>
        <xdr:cNvPr id="209" name="楕円 208"/>
        <xdr:cNvSpPr/>
      </xdr:nvSpPr>
      <xdr:spPr>
        <a:xfrm>
          <a:off x="4775200" y="923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162577</xdr:rowOff>
    </xdr:from>
    <xdr:ext cx="762000" cy="259045"/>
    <xdr:sp macro="" textlink="">
      <xdr:nvSpPr>
        <xdr:cNvPr id="210" name="扶助費該当値テキスト"/>
        <xdr:cNvSpPr txBox="1"/>
      </xdr:nvSpPr>
      <xdr:spPr>
        <a:xfrm>
          <a:off x="49149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82550</xdr:rowOff>
    </xdr:from>
    <xdr:to>
      <xdr:col>20</xdr:col>
      <xdr:colOff>38100</xdr:colOff>
      <xdr:row>54</xdr:row>
      <xdr:rowOff>12700</xdr:rowOff>
    </xdr:to>
    <xdr:sp macro="" textlink="">
      <xdr:nvSpPr>
        <xdr:cNvPr id="211" name="楕円 210"/>
        <xdr:cNvSpPr/>
      </xdr:nvSpPr>
      <xdr:spPr>
        <a:xfrm>
          <a:off x="3937000" y="916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22877</xdr:rowOff>
    </xdr:from>
    <xdr:ext cx="736600" cy="259045"/>
    <xdr:sp macro="" textlink="">
      <xdr:nvSpPr>
        <xdr:cNvPr id="212" name="テキスト ボックス 211"/>
        <xdr:cNvSpPr txBox="1"/>
      </xdr:nvSpPr>
      <xdr:spPr>
        <a:xfrm>
          <a:off x="3606800" y="893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133350</xdr:rowOff>
    </xdr:from>
    <xdr:to>
      <xdr:col>15</xdr:col>
      <xdr:colOff>149225</xdr:colOff>
      <xdr:row>54</xdr:row>
      <xdr:rowOff>63500</xdr:rowOff>
    </xdr:to>
    <xdr:sp macro="" textlink="">
      <xdr:nvSpPr>
        <xdr:cNvPr id="213" name="楕円 212"/>
        <xdr:cNvSpPr/>
      </xdr:nvSpPr>
      <xdr:spPr>
        <a:xfrm>
          <a:off x="3048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73677</xdr:rowOff>
    </xdr:from>
    <xdr:ext cx="762000" cy="259045"/>
    <xdr:sp macro="" textlink="">
      <xdr:nvSpPr>
        <xdr:cNvPr id="214" name="テキスト ボックス 213"/>
        <xdr:cNvSpPr txBox="1"/>
      </xdr:nvSpPr>
      <xdr:spPr>
        <a:xfrm>
          <a:off x="2717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12700</xdr:rowOff>
    </xdr:from>
    <xdr:to>
      <xdr:col>11</xdr:col>
      <xdr:colOff>60325</xdr:colOff>
      <xdr:row>54</xdr:row>
      <xdr:rowOff>114300</xdr:rowOff>
    </xdr:to>
    <xdr:sp macro="" textlink="">
      <xdr:nvSpPr>
        <xdr:cNvPr id="215" name="楕円 214"/>
        <xdr:cNvSpPr/>
      </xdr:nvSpPr>
      <xdr:spPr>
        <a:xfrm>
          <a:off x="2159000" y="927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124477</xdr:rowOff>
    </xdr:from>
    <xdr:ext cx="762000" cy="259045"/>
    <xdr:sp macro="" textlink="">
      <xdr:nvSpPr>
        <xdr:cNvPr id="216" name="テキスト ボックス 215"/>
        <xdr:cNvSpPr txBox="1"/>
      </xdr:nvSpPr>
      <xdr:spPr>
        <a:xfrm>
          <a:off x="1828800" y="903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82550</xdr:rowOff>
    </xdr:from>
    <xdr:to>
      <xdr:col>6</xdr:col>
      <xdr:colOff>171450</xdr:colOff>
      <xdr:row>54</xdr:row>
      <xdr:rowOff>12700</xdr:rowOff>
    </xdr:to>
    <xdr:sp macro="" textlink="">
      <xdr:nvSpPr>
        <xdr:cNvPr id="217" name="楕円 216"/>
        <xdr:cNvSpPr/>
      </xdr:nvSpPr>
      <xdr:spPr>
        <a:xfrm>
          <a:off x="1270000" y="916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22877</xdr:rowOff>
    </xdr:from>
    <xdr:ext cx="762000" cy="259045"/>
    <xdr:sp macro="" textlink="">
      <xdr:nvSpPr>
        <xdr:cNvPr id="218" name="テキスト ボックス 217"/>
        <xdr:cNvSpPr txBox="1"/>
      </xdr:nvSpPr>
      <xdr:spPr>
        <a:xfrm>
          <a:off x="9398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類似団体平均値より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ポイント下回っており、前年度と比較すると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ポイント増加した。</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62</xdr:row>
      <xdr:rowOff>0</xdr:rowOff>
    </xdr:to>
    <xdr:cxnSp macro="">
      <xdr:nvCxnSpPr>
        <xdr:cNvPr id="246" name="直線コネクタ 245"/>
        <xdr:cNvCxnSpPr/>
      </xdr:nvCxnSpPr>
      <xdr:spPr>
        <a:xfrm flipV="1">
          <a:off x="16510000" y="91567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143527</xdr:rowOff>
    </xdr:from>
    <xdr:ext cx="762000" cy="259045"/>
    <xdr:sp macro="" textlink="">
      <xdr:nvSpPr>
        <xdr:cNvPr id="247" name="その他最小値テキスト"/>
        <xdr:cNvSpPr txBox="1"/>
      </xdr:nvSpPr>
      <xdr:spPr>
        <a:xfrm>
          <a:off x="16598900" y="1060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0</xdr:rowOff>
    </xdr:from>
    <xdr:to>
      <xdr:col>82</xdr:col>
      <xdr:colOff>196850</xdr:colOff>
      <xdr:row>62</xdr:row>
      <xdr:rowOff>0</xdr:rowOff>
    </xdr:to>
    <xdr:cxnSp macro="">
      <xdr:nvCxnSpPr>
        <xdr:cNvPr id="248" name="直線コネクタ 247"/>
        <xdr:cNvCxnSpPr/>
      </xdr:nvCxnSpPr>
      <xdr:spPr>
        <a:xfrm>
          <a:off x="16421100" y="10629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49" name="その他最大値テキスト"/>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50" name="直線コネクタ 249"/>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152400</xdr:rowOff>
    </xdr:from>
    <xdr:to>
      <xdr:col>82</xdr:col>
      <xdr:colOff>107950</xdr:colOff>
      <xdr:row>57</xdr:row>
      <xdr:rowOff>31750</xdr:rowOff>
    </xdr:to>
    <xdr:cxnSp macro="">
      <xdr:nvCxnSpPr>
        <xdr:cNvPr id="251" name="直線コネクタ 250"/>
        <xdr:cNvCxnSpPr/>
      </xdr:nvCxnSpPr>
      <xdr:spPr>
        <a:xfrm>
          <a:off x="15671800" y="97536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168927</xdr:rowOff>
    </xdr:from>
    <xdr:ext cx="762000" cy="259045"/>
    <xdr:sp macro="" textlink="">
      <xdr:nvSpPr>
        <xdr:cNvPr id="252" name="その他平均値テキスト"/>
        <xdr:cNvSpPr txBox="1"/>
      </xdr:nvSpPr>
      <xdr:spPr>
        <a:xfrm>
          <a:off x="16598900" y="994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25400</xdr:rowOff>
    </xdr:from>
    <xdr:to>
      <xdr:col>82</xdr:col>
      <xdr:colOff>158750</xdr:colOff>
      <xdr:row>58</xdr:row>
      <xdr:rowOff>127000</xdr:rowOff>
    </xdr:to>
    <xdr:sp macro="" textlink="">
      <xdr:nvSpPr>
        <xdr:cNvPr id="253" name="フローチャート: 判断 252"/>
        <xdr:cNvSpPr/>
      </xdr:nvSpPr>
      <xdr:spPr>
        <a:xfrm>
          <a:off x="164592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152400</xdr:rowOff>
    </xdr:from>
    <xdr:to>
      <xdr:col>78</xdr:col>
      <xdr:colOff>69850</xdr:colOff>
      <xdr:row>57</xdr:row>
      <xdr:rowOff>82550</xdr:rowOff>
    </xdr:to>
    <xdr:cxnSp macro="">
      <xdr:nvCxnSpPr>
        <xdr:cNvPr id="254" name="直線コネクタ 253"/>
        <xdr:cNvCxnSpPr/>
      </xdr:nvCxnSpPr>
      <xdr:spPr>
        <a:xfrm flipV="1">
          <a:off x="14782800" y="97536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133350</xdr:rowOff>
    </xdr:from>
    <xdr:to>
      <xdr:col>78</xdr:col>
      <xdr:colOff>120650</xdr:colOff>
      <xdr:row>58</xdr:row>
      <xdr:rowOff>63500</xdr:rowOff>
    </xdr:to>
    <xdr:sp macro="" textlink="">
      <xdr:nvSpPr>
        <xdr:cNvPr id="255" name="フローチャート: 判断 254"/>
        <xdr:cNvSpPr/>
      </xdr:nvSpPr>
      <xdr:spPr>
        <a:xfrm>
          <a:off x="15621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48277</xdr:rowOff>
    </xdr:from>
    <xdr:ext cx="736600" cy="259045"/>
    <xdr:sp macro="" textlink="">
      <xdr:nvSpPr>
        <xdr:cNvPr id="256" name="テキスト ボックス 255"/>
        <xdr:cNvSpPr txBox="1"/>
      </xdr:nvSpPr>
      <xdr:spPr>
        <a:xfrm>
          <a:off x="15290800" y="999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19050</xdr:rowOff>
    </xdr:from>
    <xdr:to>
      <xdr:col>73</xdr:col>
      <xdr:colOff>180975</xdr:colOff>
      <xdr:row>57</xdr:row>
      <xdr:rowOff>82550</xdr:rowOff>
    </xdr:to>
    <xdr:cxnSp macro="">
      <xdr:nvCxnSpPr>
        <xdr:cNvPr id="257" name="直線コネクタ 256"/>
        <xdr:cNvCxnSpPr/>
      </xdr:nvCxnSpPr>
      <xdr:spPr>
        <a:xfrm>
          <a:off x="13893800" y="97917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25400</xdr:rowOff>
    </xdr:from>
    <xdr:to>
      <xdr:col>74</xdr:col>
      <xdr:colOff>31750</xdr:colOff>
      <xdr:row>58</xdr:row>
      <xdr:rowOff>127000</xdr:rowOff>
    </xdr:to>
    <xdr:sp macro="" textlink="">
      <xdr:nvSpPr>
        <xdr:cNvPr id="258" name="フローチャート: 判断 257"/>
        <xdr:cNvSpPr/>
      </xdr:nvSpPr>
      <xdr:spPr>
        <a:xfrm>
          <a:off x="14732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111777</xdr:rowOff>
    </xdr:from>
    <xdr:ext cx="762000" cy="259045"/>
    <xdr:sp macro="" textlink="">
      <xdr:nvSpPr>
        <xdr:cNvPr id="259" name="テキスト ボックス 258"/>
        <xdr:cNvSpPr txBox="1"/>
      </xdr:nvSpPr>
      <xdr:spPr>
        <a:xfrm>
          <a:off x="14401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139700</xdr:rowOff>
    </xdr:from>
    <xdr:to>
      <xdr:col>69</xdr:col>
      <xdr:colOff>92075</xdr:colOff>
      <xdr:row>57</xdr:row>
      <xdr:rowOff>19050</xdr:rowOff>
    </xdr:to>
    <xdr:cxnSp macro="">
      <xdr:nvCxnSpPr>
        <xdr:cNvPr id="260" name="直線コネクタ 259"/>
        <xdr:cNvCxnSpPr/>
      </xdr:nvCxnSpPr>
      <xdr:spPr>
        <a:xfrm>
          <a:off x="13004800" y="97409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25400</xdr:rowOff>
    </xdr:from>
    <xdr:to>
      <xdr:col>69</xdr:col>
      <xdr:colOff>142875</xdr:colOff>
      <xdr:row>58</xdr:row>
      <xdr:rowOff>127000</xdr:rowOff>
    </xdr:to>
    <xdr:sp macro="" textlink="">
      <xdr:nvSpPr>
        <xdr:cNvPr id="261" name="フローチャート: 判断 260"/>
        <xdr:cNvSpPr/>
      </xdr:nvSpPr>
      <xdr:spPr>
        <a:xfrm>
          <a:off x="13843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111777</xdr:rowOff>
    </xdr:from>
    <xdr:ext cx="762000" cy="259045"/>
    <xdr:sp macro="" textlink="">
      <xdr:nvSpPr>
        <xdr:cNvPr id="262" name="テキスト ボックス 261"/>
        <xdr:cNvSpPr txBox="1"/>
      </xdr:nvSpPr>
      <xdr:spPr>
        <a:xfrm>
          <a:off x="13512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38100</xdr:rowOff>
    </xdr:from>
    <xdr:to>
      <xdr:col>65</xdr:col>
      <xdr:colOff>53975</xdr:colOff>
      <xdr:row>58</xdr:row>
      <xdr:rowOff>139700</xdr:rowOff>
    </xdr:to>
    <xdr:sp macro="" textlink="">
      <xdr:nvSpPr>
        <xdr:cNvPr id="263" name="フローチャート: 判断 262"/>
        <xdr:cNvSpPr/>
      </xdr:nvSpPr>
      <xdr:spPr>
        <a:xfrm>
          <a:off x="12954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124477</xdr:rowOff>
    </xdr:from>
    <xdr:ext cx="762000" cy="259045"/>
    <xdr:sp macro="" textlink="">
      <xdr:nvSpPr>
        <xdr:cNvPr id="264" name="テキスト ボックス 263"/>
        <xdr:cNvSpPr txBox="1"/>
      </xdr:nvSpPr>
      <xdr:spPr>
        <a:xfrm>
          <a:off x="12623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152400</xdr:rowOff>
    </xdr:from>
    <xdr:to>
      <xdr:col>82</xdr:col>
      <xdr:colOff>158750</xdr:colOff>
      <xdr:row>57</xdr:row>
      <xdr:rowOff>82550</xdr:rowOff>
    </xdr:to>
    <xdr:sp macro="" textlink="">
      <xdr:nvSpPr>
        <xdr:cNvPr id="270" name="楕円 269"/>
        <xdr:cNvSpPr/>
      </xdr:nvSpPr>
      <xdr:spPr>
        <a:xfrm>
          <a:off x="164592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168927</xdr:rowOff>
    </xdr:from>
    <xdr:ext cx="762000" cy="259045"/>
    <xdr:sp macro="" textlink="">
      <xdr:nvSpPr>
        <xdr:cNvPr id="271" name="その他該当値テキスト"/>
        <xdr:cNvSpPr txBox="1"/>
      </xdr:nvSpPr>
      <xdr:spPr>
        <a:xfrm>
          <a:off x="165989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101600</xdr:rowOff>
    </xdr:from>
    <xdr:to>
      <xdr:col>78</xdr:col>
      <xdr:colOff>120650</xdr:colOff>
      <xdr:row>57</xdr:row>
      <xdr:rowOff>31750</xdr:rowOff>
    </xdr:to>
    <xdr:sp macro="" textlink="">
      <xdr:nvSpPr>
        <xdr:cNvPr id="272" name="楕円 271"/>
        <xdr:cNvSpPr/>
      </xdr:nvSpPr>
      <xdr:spPr>
        <a:xfrm>
          <a:off x="156210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41927</xdr:rowOff>
    </xdr:from>
    <xdr:ext cx="736600" cy="259045"/>
    <xdr:sp macro="" textlink="">
      <xdr:nvSpPr>
        <xdr:cNvPr id="273" name="テキスト ボックス 272"/>
        <xdr:cNvSpPr txBox="1"/>
      </xdr:nvSpPr>
      <xdr:spPr>
        <a:xfrm>
          <a:off x="15290800" y="9471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31750</xdr:rowOff>
    </xdr:from>
    <xdr:to>
      <xdr:col>74</xdr:col>
      <xdr:colOff>31750</xdr:colOff>
      <xdr:row>57</xdr:row>
      <xdr:rowOff>133350</xdr:rowOff>
    </xdr:to>
    <xdr:sp macro="" textlink="">
      <xdr:nvSpPr>
        <xdr:cNvPr id="274" name="楕円 273"/>
        <xdr:cNvSpPr/>
      </xdr:nvSpPr>
      <xdr:spPr>
        <a:xfrm>
          <a:off x="147320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143527</xdr:rowOff>
    </xdr:from>
    <xdr:ext cx="762000" cy="259045"/>
    <xdr:sp macro="" textlink="">
      <xdr:nvSpPr>
        <xdr:cNvPr id="275" name="テキスト ボックス 274"/>
        <xdr:cNvSpPr txBox="1"/>
      </xdr:nvSpPr>
      <xdr:spPr>
        <a:xfrm>
          <a:off x="14401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139700</xdr:rowOff>
    </xdr:from>
    <xdr:to>
      <xdr:col>69</xdr:col>
      <xdr:colOff>142875</xdr:colOff>
      <xdr:row>57</xdr:row>
      <xdr:rowOff>69850</xdr:rowOff>
    </xdr:to>
    <xdr:sp macro="" textlink="">
      <xdr:nvSpPr>
        <xdr:cNvPr id="276" name="楕円 275"/>
        <xdr:cNvSpPr/>
      </xdr:nvSpPr>
      <xdr:spPr>
        <a:xfrm>
          <a:off x="138430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80027</xdr:rowOff>
    </xdr:from>
    <xdr:ext cx="762000" cy="259045"/>
    <xdr:sp macro="" textlink="">
      <xdr:nvSpPr>
        <xdr:cNvPr id="277" name="テキスト ボックス 276"/>
        <xdr:cNvSpPr txBox="1"/>
      </xdr:nvSpPr>
      <xdr:spPr>
        <a:xfrm>
          <a:off x="13512800" y="950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88900</xdr:rowOff>
    </xdr:from>
    <xdr:to>
      <xdr:col>65</xdr:col>
      <xdr:colOff>53975</xdr:colOff>
      <xdr:row>57</xdr:row>
      <xdr:rowOff>19050</xdr:rowOff>
    </xdr:to>
    <xdr:sp macro="" textlink="">
      <xdr:nvSpPr>
        <xdr:cNvPr id="278" name="楕円 277"/>
        <xdr:cNvSpPr/>
      </xdr:nvSpPr>
      <xdr:spPr>
        <a:xfrm>
          <a:off x="129540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29227</xdr:rowOff>
    </xdr:from>
    <xdr:ext cx="762000" cy="259045"/>
    <xdr:sp macro="" textlink="">
      <xdr:nvSpPr>
        <xdr:cNvPr id="279" name="テキスト ボックス 278"/>
        <xdr:cNvSpPr txBox="1"/>
      </xdr:nvSpPr>
      <xdr:spPr>
        <a:xfrm>
          <a:off x="12623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類似団体平均値を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おり、下水道等事業や病院事業の起債償還が進んだことから繰出金の減などもあったが、臨時財政対策債を含めた実質的な普通交付税等の経常的な収入が減少したことにから、前年度と比較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ポイント増加した。　</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補助金については、適正化方針に基づき、合規性、３</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E</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（経済性・効率性・有効性）、公益性、公平性の観点から事業の適正化や見直しを行う。</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66040</xdr:rowOff>
    </xdr:from>
    <xdr:to>
      <xdr:col>82</xdr:col>
      <xdr:colOff>107950</xdr:colOff>
      <xdr:row>40</xdr:row>
      <xdr:rowOff>73660</xdr:rowOff>
    </xdr:to>
    <xdr:cxnSp macro="">
      <xdr:nvCxnSpPr>
        <xdr:cNvPr id="307" name="直線コネクタ 306"/>
        <xdr:cNvCxnSpPr/>
      </xdr:nvCxnSpPr>
      <xdr:spPr>
        <a:xfrm flipV="1">
          <a:off x="16510000" y="555244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45737</xdr:rowOff>
    </xdr:from>
    <xdr:ext cx="762000" cy="259045"/>
    <xdr:sp macro="" textlink="">
      <xdr:nvSpPr>
        <xdr:cNvPr id="308" name="補助費等最小値テキスト"/>
        <xdr:cNvSpPr txBox="1"/>
      </xdr:nvSpPr>
      <xdr:spPr>
        <a:xfrm>
          <a:off x="16598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73660</xdr:rowOff>
    </xdr:from>
    <xdr:to>
      <xdr:col>82</xdr:col>
      <xdr:colOff>196850</xdr:colOff>
      <xdr:row>40</xdr:row>
      <xdr:rowOff>73660</xdr:rowOff>
    </xdr:to>
    <xdr:cxnSp macro="">
      <xdr:nvCxnSpPr>
        <xdr:cNvPr id="309" name="直線コネクタ 308"/>
        <xdr:cNvCxnSpPr/>
      </xdr:nvCxnSpPr>
      <xdr:spPr>
        <a:xfrm>
          <a:off x="16421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152417</xdr:rowOff>
    </xdr:from>
    <xdr:ext cx="762000" cy="259045"/>
    <xdr:sp macro="" textlink="">
      <xdr:nvSpPr>
        <xdr:cNvPr id="310" name="補助費等最大値テキスト"/>
        <xdr:cNvSpPr txBox="1"/>
      </xdr:nvSpPr>
      <xdr:spPr>
        <a:xfrm>
          <a:off x="16598900" y="529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66040</xdr:rowOff>
    </xdr:from>
    <xdr:to>
      <xdr:col>82</xdr:col>
      <xdr:colOff>196850</xdr:colOff>
      <xdr:row>32</xdr:row>
      <xdr:rowOff>66040</xdr:rowOff>
    </xdr:to>
    <xdr:cxnSp macro="">
      <xdr:nvCxnSpPr>
        <xdr:cNvPr id="311" name="直線コネクタ 310"/>
        <xdr:cNvCxnSpPr/>
      </xdr:nvCxnSpPr>
      <xdr:spPr>
        <a:xfrm>
          <a:off x="16421100" y="5552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104140</xdr:rowOff>
    </xdr:from>
    <xdr:to>
      <xdr:col>82</xdr:col>
      <xdr:colOff>107950</xdr:colOff>
      <xdr:row>36</xdr:row>
      <xdr:rowOff>119380</xdr:rowOff>
    </xdr:to>
    <xdr:cxnSp macro="">
      <xdr:nvCxnSpPr>
        <xdr:cNvPr id="312" name="直線コネクタ 311"/>
        <xdr:cNvCxnSpPr/>
      </xdr:nvCxnSpPr>
      <xdr:spPr>
        <a:xfrm>
          <a:off x="15671800" y="62763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62247</xdr:rowOff>
    </xdr:from>
    <xdr:ext cx="762000" cy="259045"/>
    <xdr:sp macro="" textlink="">
      <xdr:nvSpPr>
        <xdr:cNvPr id="313" name="補助費等平均値テキスト"/>
        <xdr:cNvSpPr txBox="1"/>
      </xdr:nvSpPr>
      <xdr:spPr>
        <a:xfrm>
          <a:off x="16598900" y="5720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45720</xdr:rowOff>
    </xdr:from>
    <xdr:to>
      <xdr:col>82</xdr:col>
      <xdr:colOff>158750</xdr:colOff>
      <xdr:row>34</xdr:row>
      <xdr:rowOff>147320</xdr:rowOff>
    </xdr:to>
    <xdr:sp macro="" textlink="">
      <xdr:nvSpPr>
        <xdr:cNvPr id="314" name="フローチャート: 判断 313"/>
        <xdr:cNvSpPr/>
      </xdr:nvSpPr>
      <xdr:spPr>
        <a:xfrm>
          <a:off x="16459200" y="587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104140</xdr:rowOff>
    </xdr:from>
    <xdr:to>
      <xdr:col>78</xdr:col>
      <xdr:colOff>69850</xdr:colOff>
      <xdr:row>37</xdr:row>
      <xdr:rowOff>8890</xdr:rowOff>
    </xdr:to>
    <xdr:cxnSp macro="">
      <xdr:nvCxnSpPr>
        <xdr:cNvPr id="315" name="直線コネクタ 314"/>
        <xdr:cNvCxnSpPr/>
      </xdr:nvCxnSpPr>
      <xdr:spPr>
        <a:xfrm flipV="1">
          <a:off x="14782800" y="62763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22860</xdr:rowOff>
    </xdr:from>
    <xdr:to>
      <xdr:col>78</xdr:col>
      <xdr:colOff>120650</xdr:colOff>
      <xdr:row>34</xdr:row>
      <xdr:rowOff>124460</xdr:rowOff>
    </xdr:to>
    <xdr:sp macro="" textlink="">
      <xdr:nvSpPr>
        <xdr:cNvPr id="316" name="フローチャート: 判断 315"/>
        <xdr:cNvSpPr/>
      </xdr:nvSpPr>
      <xdr:spPr>
        <a:xfrm>
          <a:off x="15621000" y="585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134637</xdr:rowOff>
    </xdr:from>
    <xdr:ext cx="736600" cy="259045"/>
    <xdr:sp macro="" textlink="">
      <xdr:nvSpPr>
        <xdr:cNvPr id="317" name="テキスト ボックス 316"/>
        <xdr:cNvSpPr txBox="1"/>
      </xdr:nvSpPr>
      <xdr:spPr>
        <a:xfrm>
          <a:off x="15290800" y="5621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8890</xdr:rowOff>
    </xdr:from>
    <xdr:to>
      <xdr:col>73</xdr:col>
      <xdr:colOff>180975</xdr:colOff>
      <xdr:row>37</xdr:row>
      <xdr:rowOff>39370</xdr:rowOff>
    </xdr:to>
    <xdr:cxnSp macro="">
      <xdr:nvCxnSpPr>
        <xdr:cNvPr id="318" name="直線コネクタ 317"/>
        <xdr:cNvCxnSpPr/>
      </xdr:nvCxnSpPr>
      <xdr:spPr>
        <a:xfrm flipV="1">
          <a:off x="13893800" y="63525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34</xdr:row>
      <xdr:rowOff>53340</xdr:rowOff>
    </xdr:from>
    <xdr:to>
      <xdr:col>74</xdr:col>
      <xdr:colOff>31750</xdr:colOff>
      <xdr:row>34</xdr:row>
      <xdr:rowOff>154940</xdr:rowOff>
    </xdr:to>
    <xdr:sp macro="" textlink="">
      <xdr:nvSpPr>
        <xdr:cNvPr id="319" name="フローチャート: 判断 318"/>
        <xdr:cNvSpPr/>
      </xdr:nvSpPr>
      <xdr:spPr>
        <a:xfrm>
          <a:off x="147320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165117</xdr:rowOff>
    </xdr:from>
    <xdr:ext cx="762000" cy="259045"/>
    <xdr:sp macro="" textlink="">
      <xdr:nvSpPr>
        <xdr:cNvPr id="320" name="テキスト ボックス 319"/>
        <xdr:cNvSpPr txBox="1"/>
      </xdr:nvSpPr>
      <xdr:spPr>
        <a:xfrm>
          <a:off x="14401800" y="565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39370</xdr:rowOff>
    </xdr:from>
    <xdr:to>
      <xdr:col>69</xdr:col>
      <xdr:colOff>92075</xdr:colOff>
      <xdr:row>37</xdr:row>
      <xdr:rowOff>39370</xdr:rowOff>
    </xdr:to>
    <xdr:cxnSp macro="">
      <xdr:nvCxnSpPr>
        <xdr:cNvPr id="321" name="直線コネクタ 320"/>
        <xdr:cNvCxnSpPr/>
      </xdr:nvCxnSpPr>
      <xdr:spPr>
        <a:xfrm>
          <a:off x="13004800" y="63830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53340</xdr:rowOff>
    </xdr:from>
    <xdr:to>
      <xdr:col>69</xdr:col>
      <xdr:colOff>142875</xdr:colOff>
      <xdr:row>34</xdr:row>
      <xdr:rowOff>154940</xdr:rowOff>
    </xdr:to>
    <xdr:sp macro="" textlink="">
      <xdr:nvSpPr>
        <xdr:cNvPr id="322" name="フローチャート: 判断 321"/>
        <xdr:cNvSpPr/>
      </xdr:nvSpPr>
      <xdr:spPr>
        <a:xfrm>
          <a:off x="138430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165117</xdr:rowOff>
    </xdr:from>
    <xdr:ext cx="762000" cy="259045"/>
    <xdr:sp macro="" textlink="">
      <xdr:nvSpPr>
        <xdr:cNvPr id="323" name="テキスト ボックス 322"/>
        <xdr:cNvSpPr txBox="1"/>
      </xdr:nvSpPr>
      <xdr:spPr>
        <a:xfrm>
          <a:off x="13512800" y="565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45720</xdr:rowOff>
    </xdr:from>
    <xdr:to>
      <xdr:col>65</xdr:col>
      <xdr:colOff>53975</xdr:colOff>
      <xdr:row>34</xdr:row>
      <xdr:rowOff>147320</xdr:rowOff>
    </xdr:to>
    <xdr:sp macro="" textlink="">
      <xdr:nvSpPr>
        <xdr:cNvPr id="324" name="フローチャート: 判断 323"/>
        <xdr:cNvSpPr/>
      </xdr:nvSpPr>
      <xdr:spPr>
        <a:xfrm>
          <a:off x="12954000" y="587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157497</xdr:rowOff>
    </xdr:from>
    <xdr:ext cx="762000" cy="259045"/>
    <xdr:sp macro="" textlink="">
      <xdr:nvSpPr>
        <xdr:cNvPr id="325" name="テキスト ボックス 324"/>
        <xdr:cNvSpPr txBox="1"/>
      </xdr:nvSpPr>
      <xdr:spPr>
        <a:xfrm>
          <a:off x="12623800" y="564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68580</xdr:rowOff>
    </xdr:from>
    <xdr:to>
      <xdr:col>82</xdr:col>
      <xdr:colOff>158750</xdr:colOff>
      <xdr:row>36</xdr:row>
      <xdr:rowOff>170180</xdr:rowOff>
    </xdr:to>
    <xdr:sp macro="" textlink="">
      <xdr:nvSpPr>
        <xdr:cNvPr id="331" name="楕円 330"/>
        <xdr:cNvSpPr/>
      </xdr:nvSpPr>
      <xdr:spPr>
        <a:xfrm>
          <a:off x="164592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40657</xdr:rowOff>
    </xdr:from>
    <xdr:ext cx="762000" cy="259045"/>
    <xdr:sp macro="" textlink="">
      <xdr:nvSpPr>
        <xdr:cNvPr id="332" name="補助費等該当値テキスト"/>
        <xdr:cNvSpPr txBox="1"/>
      </xdr:nvSpPr>
      <xdr:spPr>
        <a:xfrm>
          <a:off x="16598900" y="621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53340</xdr:rowOff>
    </xdr:from>
    <xdr:to>
      <xdr:col>78</xdr:col>
      <xdr:colOff>120650</xdr:colOff>
      <xdr:row>36</xdr:row>
      <xdr:rowOff>154940</xdr:rowOff>
    </xdr:to>
    <xdr:sp macro="" textlink="">
      <xdr:nvSpPr>
        <xdr:cNvPr id="333" name="楕円 332"/>
        <xdr:cNvSpPr/>
      </xdr:nvSpPr>
      <xdr:spPr>
        <a:xfrm>
          <a:off x="15621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139717</xdr:rowOff>
    </xdr:from>
    <xdr:ext cx="736600" cy="259045"/>
    <xdr:sp macro="" textlink="">
      <xdr:nvSpPr>
        <xdr:cNvPr id="334" name="テキスト ボックス 333"/>
        <xdr:cNvSpPr txBox="1"/>
      </xdr:nvSpPr>
      <xdr:spPr>
        <a:xfrm>
          <a:off x="15290800" y="6311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129540</xdr:rowOff>
    </xdr:from>
    <xdr:to>
      <xdr:col>74</xdr:col>
      <xdr:colOff>31750</xdr:colOff>
      <xdr:row>37</xdr:row>
      <xdr:rowOff>59690</xdr:rowOff>
    </xdr:to>
    <xdr:sp macro="" textlink="">
      <xdr:nvSpPr>
        <xdr:cNvPr id="335" name="楕円 334"/>
        <xdr:cNvSpPr/>
      </xdr:nvSpPr>
      <xdr:spPr>
        <a:xfrm>
          <a:off x="14732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44467</xdr:rowOff>
    </xdr:from>
    <xdr:ext cx="762000" cy="259045"/>
    <xdr:sp macro="" textlink="">
      <xdr:nvSpPr>
        <xdr:cNvPr id="336" name="テキスト ボックス 335"/>
        <xdr:cNvSpPr txBox="1"/>
      </xdr:nvSpPr>
      <xdr:spPr>
        <a:xfrm>
          <a:off x="14401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160020</xdr:rowOff>
    </xdr:from>
    <xdr:to>
      <xdr:col>69</xdr:col>
      <xdr:colOff>142875</xdr:colOff>
      <xdr:row>37</xdr:row>
      <xdr:rowOff>90170</xdr:rowOff>
    </xdr:to>
    <xdr:sp macro="" textlink="">
      <xdr:nvSpPr>
        <xdr:cNvPr id="337" name="楕円 336"/>
        <xdr:cNvSpPr/>
      </xdr:nvSpPr>
      <xdr:spPr>
        <a:xfrm>
          <a:off x="138430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74947</xdr:rowOff>
    </xdr:from>
    <xdr:ext cx="762000" cy="259045"/>
    <xdr:sp macro="" textlink="">
      <xdr:nvSpPr>
        <xdr:cNvPr id="338" name="テキスト ボックス 337"/>
        <xdr:cNvSpPr txBox="1"/>
      </xdr:nvSpPr>
      <xdr:spPr>
        <a:xfrm>
          <a:off x="13512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160020</xdr:rowOff>
    </xdr:from>
    <xdr:to>
      <xdr:col>65</xdr:col>
      <xdr:colOff>53975</xdr:colOff>
      <xdr:row>37</xdr:row>
      <xdr:rowOff>90170</xdr:rowOff>
    </xdr:to>
    <xdr:sp macro="" textlink="">
      <xdr:nvSpPr>
        <xdr:cNvPr id="339" name="楕円 338"/>
        <xdr:cNvSpPr/>
      </xdr:nvSpPr>
      <xdr:spPr>
        <a:xfrm>
          <a:off x="129540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74947</xdr:rowOff>
    </xdr:from>
    <xdr:ext cx="762000" cy="259045"/>
    <xdr:sp macro="" textlink="">
      <xdr:nvSpPr>
        <xdr:cNvPr id="340" name="テキスト ボックス 339"/>
        <xdr:cNvSpPr txBox="1"/>
      </xdr:nvSpPr>
      <xdr:spPr>
        <a:xfrm>
          <a:off x="12623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令和３年度に猶予特例債の満期一括償還の皆減があった一方で、臨時財政対策債を含めた実質的な普通交付税等の経常的な収入が減少したことにより、指標は前年度より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ポイント増となった。</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類似団体平均値を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ポイント上回っているが、今後も引き続き、将来の世代への過度な負担を軽減できるよう、中長期見通しを踏まえた計画的な市債発行を行い、財政の健全化に努める。</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5" name="直線コネクタ 35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6" name="テキスト ボックス 35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7" name="直線コネクタ 35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8" name="テキスト ボックス 35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1" name="直線コネクタ 36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2" name="テキスト ボックス 36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3" name="直線コネクタ 36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4" name="テキスト ボックス 36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39370</xdr:rowOff>
    </xdr:from>
    <xdr:to>
      <xdr:col>24</xdr:col>
      <xdr:colOff>25400</xdr:colOff>
      <xdr:row>80</xdr:row>
      <xdr:rowOff>157480</xdr:rowOff>
    </xdr:to>
    <xdr:cxnSp macro="">
      <xdr:nvCxnSpPr>
        <xdr:cNvPr id="368" name="直線コネクタ 367"/>
        <xdr:cNvCxnSpPr/>
      </xdr:nvCxnSpPr>
      <xdr:spPr>
        <a:xfrm flipV="1">
          <a:off x="4826000" y="125552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129557</xdr:rowOff>
    </xdr:from>
    <xdr:ext cx="762000" cy="259045"/>
    <xdr:sp macro="" textlink="">
      <xdr:nvSpPr>
        <xdr:cNvPr id="369" name="公債費最小値テキスト"/>
        <xdr:cNvSpPr txBox="1"/>
      </xdr:nvSpPr>
      <xdr:spPr>
        <a:xfrm>
          <a:off x="4914900" y="13845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157480</xdr:rowOff>
    </xdr:from>
    <xdr:to>
      <xdr:col>24</xdr:col>
      <xdr:colOff>114300</xdr:colOff>
      <xdr:row>80</xdr:row>
      <xdr:rowOff>157480</xdr:rowOff>
    </xdr:to>
    <xdr:cxnSp macro="">
      <xdr:nvCxnSpPr>
        <xdr:cNvPr id="370" name="直線コネクタ 369"/>
        <xdr:cNvCxnSpPr/>
      </xdr:nvCxnSpPr>
      <xdr:spPr>
        <a:xfrm>
          <a:off x="4737100" y="1387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125747</xdr:rowOff>
    </xdr:from>
    <xdr:ext cx="762000" cy="259045"/>
    <xdr:sp macro="" textlink="">
      <xdr:nvSpPr>
        <xdr:cNvPr id="371" name="公債費最大値テキスト"/>
        <xdr:cNvSpPr txBox="1"/>
      </xdr:nvSpPr>
      <xdr:spPr>
        <a:xfrm>
          <a:off x="4914900" y="1229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39370</xdr:rowOff>
    </xdr:from>
    <xdr:to>
      <xdr:col>24</xdr:col>
      <xdr:colOff>114300</xdr:colOff>
      <xdr:row>73</xdr:row>
      <xdr:rowOff>39370</xdr:rowOff>
    </xdr:to>
    <xdr:cxnSp macro="">
      <xdr:nvCxnSpPr>
        <xdr:cNvPr id="372" name="直線コネクタ 371"/>
        <xdr:cNvCxnSpPr/>
      </xdr:nvCxnSpPr>
      <xdr:spPr>
        <a:xfrm>
          <a:off x="4737100" y="12555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43180</xdr:rowOff>
    </xdr:from>
    <xdr:to>
      <xdr:col>24</xdr:col>
      <xdr:colOff>25400</xdr:colOff>
      <xdr:row>78</xdr:row>
      <xdr:rowOff>73661</xdr:rowOff>
    </xdr:to>
    <xdr:cxnSp macro="">
      <xdr:nvCxnSpPr>
        <xdr:cNvPr id="373" name="直線コネクタ 372"/>
        <xdr:cNvCxnSpPr/>
      </xdr:nvCxnSpPr>
      <xdr:spPr>
        <a:xfrm>
          <a:off x="3987800" y="13416280"/>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58438</xdr:rowOff>
    </xdr:from>
    <xdr:ext cx="762000" cy="259045"/>
    <xdr:sp macro="" textlink="">
      <xdr:nvSpPr>
        <xdr:cNvPr id="374" name="公債費平均値テキスト"/>
        <xdr:cNvSpPr txBox="1"/>
      </xdr:nvSpPr>
      <xdr:spPr>
        <a:xfrm>
          <a:off x="4914900" y="13088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41911</xdr:rowOff>
    </xdr:from>
    <xdr:to>
      <xdr:col>24</xdr:col>
      <xdr:colOff>76200</xdr:colOff>
      <xdr:row>77</xdr:row>
      <xdr:rowOff>143511</xdr:rowOff>
    </xdr:to>
    <xdr:sp macro="" textlink="">
      <xdr:nvSpPr>
        <xdr:cNvPr id="375" name="フローチャート: 判断 374"/>
        <xdr:cNvSpPr/>
      </xdr:nvSpPr>
      <xdr:spPr>
        <a:xfrm>
          <a:off x="4775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43180</xdr:rowOff>
    </xdr:from>
    <xdr:to>
      <xdr:col>19</xdr:col>
      <xdr:colOff>187325</xdr:colOff>
      <xdr:row>78</xdr:row>
      <xdr:rowOff>43180</xdr:rowOff>
    </xdr:to>
    <xdr:cxnSp macro="">
      <xdr:nvCxnSpPr>
        <xdr:cNvPr id="376" name="直線コネクタ 375"/>
        <xdr:cNvCxnSpPr/>
      </xdr:nvCxnSpPr>
      <xdr:spPr>
        <a:xfrm>
          <a:off x="3098800" y="134162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11430</xdr:rowOff>
    </xdr:from>
    <xdr:to>
      <xdr:col>20</xdr:col>
      <xdr:colOff>38100</xdr:colOff>
      <xdr:row>77</xdr:row>
      <xdr:rowOff>113030</xdr:rowOff>
    </xdr:to>
    <xdr:sp macro="" textlink="">
      <xdr:nvSpPr>
        <xdr:cNvPr id="377" name="フローチャート: 判断 376"/>
        <xdr:cNvSpPr/>
      </xdr:nvSpPr>
      <xdr:spPr>
        <a:xfrm>
          <a:off x="3937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123207</xdr:rowOff>
    </xdr:from>
    <xdr:ext cx="736600" cy="259045"/>
    <xdr:sp macro="" textlink="">
      <xdr:nvSpPr>
        <xdr:cNvPr id="378" name="テキスト ボックス 377"/>
        <xdr:cNvSpPr txBox="1"/>
      </xdr:nvSpPr>
      <xdr:spPr>
        <a:xfrm>
          <a:off x="3606800" y="1298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43180</xdr:rowOff>
    </xdr:from>
    <xdr:to>
      <xdr:col>15</xdr:col>
      <xdr:colOff>98425</xdr:colOff>
      <xdr:row>78</xdr:row>
      <xdr:rowOff>66039</xdr:rowOff>
    </xdr:to>
    <xdr:cxnSp macro="">
      <xdr:nvCxnSpPr>
        <xdr:cNvPr id="379" name="直線コネクタ 378"/>
        <xdr:cNvCxnSpPr/>
      </xdr:nvCxnSpPr>
      <xdr:spPr>
        <a:xfrm flipV="1">
          <a:off x="2209800" y="134162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72389</xdr:rowOff>
    </xdr:from>
    <xdr:to>
      <xdr:col>15</xdr:col>
      <xdr:colOff>149225</xdr:colOff>
      <xdr:row>78</xdr:row>
      <xdr:rowOff>2539</xdr:rowOff>
    </xdr:to>
    <xdr:sp macro="" textlink="">
      <xdr:nvSpPr>
        <xdr:cNvPr id="380" name="フローチャート: 判断 379"/>
        <xdr:cNvSpPr/>
      </xdr:nvSpPr>
      <xdr:spPr>
        <a:xfrm>
          <a:off x="3048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12716</xdr:rowOff>
    </xdr:from>
    <xdr:ext cx="762000" cy="259045"/>
    <xdr:sp macro="" textlink="">
      <xdr:nvSpPr>
        <xdr:cNvPr id="381" name="テキスト ボックス 380"/>
        <xdr:cNvSpPr txBox="1"/>
      </xdr:nvSpPr>
      <xdr:spPr>
        <a:xfrm>
          <a:off x="27178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66039</xdr:rowOff>
    </xdr:from>
    <xdr:to>
      <xdr:col>11</xdr:col>
      <xdr:colOff>9525</xdr:colOff>
      <xdr:row>78</xdr:row>
      <xdr:rowOff>73661</xdr:rowOff>
    </xdr:to>
    <xdr:cxnSp macro="">
      <xdr:nvCxnSpPr>
        <xdr:cNvPr id="382" name="直線コネクタ 381"/>
        <xdr:cNvCxnSpPr/>
      </xdr:nvCxnSpPr>
      <xdr:spPr>
        <a:xfrm flipV="1">
          <a:off x="1320800" y="134391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95250</xdr:rowOff>
    </xdr:from>
    <xdr:to>
      <xdr:col>11</xdr:col>
      <xdr:colOff>60325</xdr:colOff>
      <xdr:row>78</xdr:row>
      <xdr:rowOff>25400</xdr:rowOff>
    </xdr:to>
    <xdr:sp macro="" textlink="">
      <xdr:nvSpPr>
        <xdr:cNvPr id="383" name="フローチャート: 判断 382"/>
        <xdr:cNvSpPr/>
      </xdr:nvSpPr>
      <xdr:spPr>
        <a:xfrm>
          <a:off x="2159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35577</xdr:rowOff>
    </xdr:from>
    <xdr:ext cx="762000" cy="259045"/>
    <xdr:sp macro="" textlink="">
      <xdr:nvSpPr>
        <xdr:cNvPr id="384" name="テキスト ボックス 383"/>
        <xdr:cNvSpPr txBox="1"/>
      </xdr:nvSpPr>
      <xdr:spPr>
        <a:xfrm>
          <a:off x="18288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110489</xdr:rowOff>
    </xdr:from>
    <xdr:to>
      <xdr:col>6</xdr:col>
      <xdr:colOff>171450</xdr:colOff>
      <xdr:row>78</xdr:row>
      <xdr:rowOff>40639</xdr:rowOff>
    </xdr:to>
    <xdr:sp macro="" textlink="">
      <xdr:nvSpPr>
        <xdr:cNvPr id="385" name="フローチャート: 判断 384"/>
        <xdr:cNvSpPr/>
      </xdr:nvSpPr>
      <xdr:spPr>
        <a:xfrm>
          <a:off x="1270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50816</xdr:rowOff>
    </xdr:from>
    <xdr:ext cx="762000" cy="259045"/>
    <xdr:sp macro="" textlink="">
      <xdr:nvSpPr>
        <xdr:cNvPr id="386" name="テキスト ボックス 385"/>
        <xdr:cNvSpPr txBox="1"/>
      </xdr:nvSpPr>
      <xdr:spPr>
        <a:xfrm>
          <a:off x="939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22861</xdr:rowOff>
    </xdr:from>
    <xdr:to>
      <xdr:col>24</xdr:col>
      <xdr:colOff>76200</xdr:colOff>
      <xdr:row>78</xdr:row>
      <xdr:rowOff>124461</xdr:rowOff>
    </xdr:to>
    <xdr:sp macro="" textlink="">
      <xdr:nvSpPr>
        <xdr:cNvPr id="392" name="楕円 391"/>
        <xdr:cNvSpPr/>
      </xdr:nvSpPr>
      <xdr:spPr>
        <a:xfrm>
          <a:off x="4775200" y="1339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166388</xdr:rowOff>
    </xdr:from>
    <xdr:ext cx="762000" cy="259045"/>
    <xdr:sp macro="" textlink="">
      <xdr:nvSpPr>
        <xdr:cNvPr id="393" name="公債費該当値テキスト"/>
        <xdr:cNvSpPr txBox="1"/>
      </xdr:nvSpPr>
      <xdr:spPr>
        <a:xfrm>
          <a:off x="4914900" y="133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163830</xdr:rowOff>
    </xdr:from>
    <xdr:to>
      <xdr:col>20</xdr:col>
      <xdr:colOff>38100</xdr:colOff>
      <xdr:row>78</xdr:row>
      <xdr:rowOff>93980</xdr:rowOff>
    </xdr:to>
    <xdr:sp macro="" textlink="">
      <xdr:nvSpPr>
        <xdr:cNvPr id="394" name="楕円 393"/>
        <xdr:cNvSpPr/>
      </xdr:nvSpPr>
      <xdr:spPr>
        <a:xfrm>
          <a:off x="39370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78757</xdr:rowOff>
    </xdr:from>
    <xdr:ext cx="736600" cy="259045"/>
    <xdr:sp macro="" textlink="">
      <xdr:nvSpPr>
        <xdr:cNvPr id="395" name="テキスト ボックス 394"/>
        <xdr:cNvSpPr txBox="1"/>
      </xdr:nvSpPr>
      <xdr:spPr>
        <a:xfrm>
          <a:off x="3606800" y="13451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163830</xdr:rowOff>
    </xdr:from>
    <xdr:to>
      <xdr:col>15</xdr:col>
      <xdr:colOff>149225</xdr:colOff>
      <xdr:row>78</xdr:row>
      <xdr:rowOff>93980</xdr:rowOff>
    </xdr:to>
    <xdr:sp macro="" textlink="">
      <xdr:nvSpPr>
        <xdr:cNvPr id="396" name="楕円 395"/>
        <xdr:cNvSpPr/>
      </xdr:nvSpPr>
      <xdr:spPr>
        <a:xfrm>
          <a:off x="30480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78757</xdr:rowOff>
    </xdr:from>
    <xdr:ext cx="762000" cy="259045"/>
    <xdr:sp macro="" textlink="">
      <xdr:nvSpPr>
        <xdr:cNvPr id="397" name="テキスト ボックス 396"/>
        <xdr:cNvSpPr txBox="1"/>
      </xdr:nvSpPr>
      <xdr:spPr>
        <a:xfrm>
          <a:off x="2717800" y="1345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15239</xdr:rowOff>
    </xdr:from>
    <xdr:to>
      <xdr:col>11</xdr:col>
      <xdr:colOff>60325</xdr:colOff>
      <xdr:row>78</xdr:row>
      <xdr:rowOff>116839</xdr:rowOff>
    </xdr:to>
    <xdr:sp macro="" textlink="">
      <xdr:nvSpPr>
        <xdr:cNvPr id="398" name="楕円 397"/>
        <xdr:cNvSpPr/>
      </xdr:nvSpPr>
      <xdr:spPr>
        <a:xfrm>
          <a:off x="2159000" y="13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101616</xdr:rowOff>
    </xdr:from>
    <xdr:ext cx="762000" cy="259045"/>
    <xdr:sp macro="" textlink="">
      <xdr:nvSpPr>
        <xdr:cNvPr id="399" name="テキスト ボックス 398"/>
        <xdr:cNvSpPr txBox="1"/>
      </xdr:nvSpPr>
      <xdr:spPr>
        <a:xfrm>
          <a:off x="1828800" y="13474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22861</xdr:rowOff>
    </xdr:from>
    <xdr:to>
      <xdr:col>6</xdr:col>
      <xdr:colOff>171450</xdr:colOff>
      <xdr:row>78</xdr:row>
      <xdr:rowOff>124461</xdr:rowOff>
    </xdr:to>
    <xdr:sp macro="" textlink="">
      <xdr:nvSpPr>
        <xdr:cNvPr id="400" name="楕円 399"/>
        <xdr:cNvSpPr/>
      </xdr:nvSpPr>
      <xdr:spPr>
        <a:xfrm>
          <a:off x="1270000" y="1339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109238</xdr:rowOff>
    </xdr:from>
    <xdr:ext cx="762000" cy="259045"/>
    <xdr:sp macro="" textlink="">
      <xdr:nvSpPr>
        <xdr:cNvPr id="401" name="テキスト ボックス 400"/>
        <xdr:cNvSpPr txBox="1"/>
      </xdr:nvSpPr>
      <xdr:spPr>
        <a:xfrm>
          <a:off x="9398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前年度と比較し</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ポイント増加したが、類似団体、全国平均ともに下回っている。</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6" name="直線コネクタ 41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7" name="テキスト ボックス 41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8" name="直線コネクタ 41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9" name="テキスト ボックス 41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0" name="直線コネクタ 41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1" name="テキスト ボックス 42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2" name="直線コネクタ 42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3" name="テキスト ボックス 42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149860</xdr:rowOff>
    </xdr:from>
    <xdr:to>
      <xdr:col>82</xdr:col>
      <xdr:colOff>107950</xdr:colOff>
      <xdr:row>80</xdr:row>
      <xdr:rowOff>136144</xdr:rowOff>
    </xdr:to>
    <xdr:cxnSp macro="">
      <xdr:nvCxnSpPr>
        <xdr:cNvPr id="427" name="直線コネクタ 426"/>
        <xdr:cNvCxnSpPr/>
      </xdr:nvCxnSpPr>
      <xdr:spPr>
        <a:xfrm flipV="1">
          <a:off x="16510000" y="12837160"/>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108221</xdr:rowOff>
    </xdr:from>
    <xdr:ext cx="762000" cy="259045"/>
    <xdr:sp macro="" textlink="">
      <xdr:nvSpPr>
        <xdr:cNvPr id="428" name="公債費以外最小値テキスト"/>
        <xdr:cNvSpPr txBox="1"/>
      </xdr:nvSpPr>
      <xdr:spPr>
        <a:xfrm>
          <a:off x="16598900" y="1382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136144</xdr:rowOff>
    </xdr:from>
    <xdr:to>
      <xdr:col>82</xdr:col>
      <xdr:colOff>196850</xdr:colOff>
      <xdr:row>80</xdr:row>
      <xdr:rowOff>136144</xdr:rowOff>
    </xdr:to>
    <xdr:cxnSp macro="">
      <xdr:nvCxnSpPr>
        <xdr:cNvPr id="429" name="直線コネクタ 428"/>
        <xdr:cNvCxnSpPr/>
      </xdr:nvCxnSpPr>
      <xdr:spPr>
        <a:xfrm>
          <a:off x="16421100" y="138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64787</xdr:rowOff>
    </xdr:from>
    <xdr:ext cx="762000" cy="259045"/>
    <xdr:sp macro="" textlink="">
      <xdr:nvSpPr>
        <xdr:cNvPr id="430" name="公債費以外最大値テキスト"/>
        <xdr:cNvSpPr txBox="1"/>
      </xdr:nvSpPr>
      <xdr:spPr>
        <a:xfrm>
          <a:off x="16598900" y="1258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149860</xdr:rowOff>
    </xdr:from>
    <xdr:to>
      <xdr:col>82</xdr:col>
      <xdr:colOff>196850</xdr:colOff>
      <xdr:row>74</xdr:row>
      <xdr:rowOff>149860</xdr:rowOff>
    </xdr:to>
    <xdr:cxnSp macro="">
      <xdr:nvCxnSpPr>
        <xdr:cNvPr id="431" name="直線コネクタ 430"/>
        <xdr:cNvCxnSpPr/>
      </xdr:nvCxnSpPr>
      <xdr:spPr>
        <a:xfrm>
          <a:off x="16421100" y="1283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124714</xdr:rowOff>
    </xdr:from>
    <xdr:to>
      <xdr:col>82</xdr:col>
      <xdr:colOff>107950</xdr:colOff>
      <xdr:row>76</xdr:row>
      <xdr:rowOff>53848</xdr:rowOff>
    </xdr:to>
    <xdr:cxnSp macro="">
      <xdr:nvCxnSpPr>
        <xdr:cNvPr id="432" name="直線コネクタ 431"/>
        <xdr:cNvCxnSpPr/>
      </xdr:nvCxnSpPr>
      <xdr:spPr>
        <a:xfrm>
          <a:off x="15671800" y="12983464"/>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68851</xdr:rowOff>
    </xdr:from>
    <xdr:ext cx="762000" cy="259045"/>
    <xdr:sp macro="" textlink="">
      <xdr:nvSpPr>
        <xdr:cNvPr id="433" name="公債費以外平均値テキスト"/>
        <xdr:cNvSpPr txBox="1"/>
      </xdr:nvSpPr>
      <xdr:spPr>
        <a:xfrm>
          <a:off x="16598900" y="132705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96774</xdr:rowOff>
    </xdr:from>
    <xdr:to>
      <xdr:col>82</xdr:col>
      <xdr:colOff>158750</xdr:colOff>
      <xdr:row>78</xdr:row>
      <xdr:rowOff>26924</xdr:rowOff>
    </xdr:to>
    <xdr:sp macro="" textlink="">
      <xdr:nvSpPr>
        <xdr:cNvPr id="434" name="フローチャート: 判断 433"/>
        <xdr:cNvSpPr/>
      </xdr:nvSpPr>
      <xdr:spPr>
        <a:xfrm>
          <a:off x="16459200" y="132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124714</xdr:rowOff>
    </xdr:from>
    <xdr:to>
      <xdr:col>78</xdr:col>
      <xdr:colOff>69850</xdr:colOff>
      <xdr:row>76</xdr:row>
      <xdr:rowOff>85852</xdr:rowOff>
    </xdr:to>
    <xdr:cxnSp macro="">
      <xdr:nvCxnSpPr>
        <xdr:cNvPr id="435" name="直線コネクタ 434"/>
        <xdr:cNvCxnSpPr/>
      </xdr:nvCxnSpPr>
      <xdr:spPr>
        <a:xfrm flipV="1">
          <a:off x="14782800" y="12983464"/>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135637</xdr:rowOff>
    </xdr:from>
    <xdr:to>
      <xdr:col>78</xdr:col>
      <xdr:colOff>120650</xdr:colOff>
      <xdr:row>77</xdr:row>
      <xdr:rowOff>65787</xdr:rowOff>
    </xdr:to>
    <xdr:sp macro="" textlink="">
      <xdr:nvSpPr>
        <xdr:cNvPr id="436" name="フローチャート: 判断 435"/>
        <xdr:cNvSpPr/>
      </xdr:nvSpPr>
      <xdr:spPr>
        <a:xfrm>
          <a:off x="15621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50564</xdr:rowOff>
    </xdr:from>
    <xdr:ext cx="736600" cy="259045"/>
    <xdr:sp macro="" textlink="">
      <xdr:nvSpPr>
        <xdr:cNvPr id="437" name="テキスト ボックス 436"/>
        <xdr:cNvSpPr txBox="1"/>
      </xdr:nvSpPr>
      <xdr:spPr>
        <a:xfrm>
          <a:off x="15290800" y="13252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44704</xdr:rowOff>
    </xdr:from>
    <xdr:to>
      <xdr:col>73</xdr:col>
      <xdr:colOff>180975</xdr:colOff>
      <xdr:row>76</xdr:row>
      <xdr:rowOff>85852</xdr:rowOff>
    </xdr:to>
    <xdr:cxnSp macro="">
      <xdr:nvCxnSpPr>
        <xdr:cNvPr id="438" name="直線コネクタ 437"/>
        <xdr:cNvCxnSpPr/>
      </xdr:nvCxnSpPr>
      <xdr:spPr>
        <a:xfrm>
          <a:off x="13893800" y="1307490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110489</xdr:rowOff>
    </xdr:from>
    <xdr:to>
      <xdr:col>74</xdr:col>
      <xdr:colOff>31750</xdr:colOff>
      <xdr:row>78</xdr:row>
      <xdr:rowOff>40639</xdr:rowOff>
    </xdr:to>
    <xdr:sp macro="" textlink="">
      <xdr:nvSpPr>
        <xdr:cNvPr id="439" name="フローチャート: 判断 438"/>
        <xdr:cNvSpPr/>
      </xdr:nvSpPr>
      <xdr:spPr>
        <a:xfrm>
          <a:off x="14732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25416</xdr:rowOff>
    </xdr:from>
    <xdr:ext cx="762000" cy="259045"/>
    <xdr:sp macro="" textlink="">
      <xdr:nvSpPr>
        <xdr:cNvPr id="440" name="テキスト ボックス 439"/>
        <xdr:cNvSpPr txBox="1"/>
      </xdr:nvSpPr>
      <xdr:spPr>
        <a:xfrm>
          <a:off x="14401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35561</xdr:rowOff>
    </xdr:from>
    <xdr:to>
      <xdr:col>69</xdr:col>
      <xdr:colOff>92075</xdr:colOff>
      <xdr:row>76</xdr:row>
      <xdr:rowOff>44704</xdr:rowOff>
    </xdr:to>
    <xdr:cxnSp macro="">
      <xdr:nvCxnSpPr>
        <xdr:cNvPr id="441" name="直線コネクタ 440"/>
        <xdr:cNvCxnSpPr/>
      </xdr:nvCxnSpPr>
      <xdr:spPr>
        <a:xfrm>
          <a:off x="13004800" y="13065761"/>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101346</xdr:rowOff>
    </xdr:from>
    <xdr:to>
      <xdr:col>69</xdr:col>
      <xdr:colOff>142875</xdr:colOff>
      <xdr:row>78</xdr:row>
      <xdr:rowOff>31496</xdr:rowOff>
    </xdr:to>
    <xdr:sp macro="" textlink="">
      <xdr:nvSpPr>
        <xdr:cNvPr id="442" name="フローチャート: 判断 441"/>
        <xdr:cNvSpPr/>
      </xdr:nvSpPr>
      <xdr:spPr>
        <a:xfrm>
          <a:off x="13843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16273</xdr:rowOff>
    </xdr:from>
    <xdr:ext cx="762000" cy="259045"/>
    <xdr:sp macro="" textlink="">
      <xdr:nvSpPr>
        <xdr:cNvPr id="443" name="テキスト ボックス 442"/>
        <xdr:cNvSpPr txBox="1"/>
      </xdr:nvSpPr>
      <xdr:spPr>
        <a:xfrm>
          <a:off x="13512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64770</xdr:rowOff>
    </xdr:from>
    <xdr:to>
      <xdr:col>65</xdr:col>
      <xdr:colOff>53975</xdr:colOff>
      <xdr:row>77</xdr:row>
      <xdr:rowOff>166370</xdr:rowOff>
    </xdr:to>
    <xdr:sp macro="" textlink="">
      <xdr:nvSpPr>
        <xdr:cNvPr id="444" name="フローチャート: 判断 443"/>
        <xdr:cNvSpPr/>
      </xdr:nvSpPr>
      <xdr:spPr>
        <a:xfrm>
          <a:off x="12954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151147</xdr:rowOff>
    </xdr:from>
    <xdr:ext cx="762000" cy="259045"/>
    <xdr:sp macro="" textlink="">
      <xdr:nvSpPr>
        <xdr:cNvPr id="445" name="テキスト ボックス 444"/>
        <xdr:cNvSpPr txBox="1"/>
      </xdr:nvSpPr>
      <xdr:spPr>
        <a:xfrm>
          <a:off x="12623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3048</xdr:rowOff>
    </xdr:from>
    <xdr:to>
      <xdr:col>82</xdr:col>
      <xdr:colOff>158750</xdr:colOff>
      <xdr:row>76</xdr:row>
      <xdr:rowOff>104648</xdr:rowOff>
    </xdr:to>
    <xdr:sp macro="" textlink="">
      <xdr:nvSpPr>
        <xdr:cNvPr id="451" name="楕円 450"/>
        <xdr:cNvSpPr/>
      </xdr:nvSpPr>
      <xdr:spPr>
        <a:xfrm>
          <a:off x="16459200" y="1303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19575</xdr:rowOff>
    </xdr:from>
    <xdr:ext cx="762000" cy="259045"/>
    <xdr:sp macro="" textlink="">
      <xdr:nvSpPr>
        <xdr:cNvPr id="452" name="公債費以外該当値テキスト"/>
        <xdr:cNvSpPr txBox="1"/>
      </xdr:nvSpPr>
      <xdr:spPr>
        <a:xfrm>
          <a:off x="16598900" y="12878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73914</xdr:rowOff>
    </xdr:from>
    <xdr:to>
      <xdr:col>78</xdr:col>
      <xdr:colOff>120650</xdr:colOff>
      <xdr:row>76</xdr:row>
      <xdr:rowOff>4065</xdr:rowOff>
    </xdr:to>
    <xdr:sp macro="" textlink="">
      <xdr:nvSpPr>
        <xdr:cNvPr id="453" name="楕円 452"/>
        <xdr:cNvSpPr/>
      </xdr:nvSpPr>
      <xdr:spPr>
        <a:xfrm>
          <a:off x="15621000" y="129326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14241</xdr:rowOff>
    </xdr:from>
    <xdr:ext cx="736600" cy="259045"/>
    <xdr:sp macro="" textlink="">
      <xdr:nvSpPr>
        <xdr:cNvPr id="454" name="テキスト ボックス 453"/>
        <xdr:cNvSpPr txBox="1"/>
      </xdr:nvSpPr>
      <xdr:spPr>
        <a:xfrm>
          <a:off x="15290800" y="127015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35052</xdr:rowOff>
    </xdr:from>
    <xdr:to>
      <xdr:col>74</xdr:col>
      <xdr:colOff>31750</xdr:colOff>
      <xdr:row>76</xdr:row>
      <xdr:rowOff>136652</xdr:rowOff>
    </xdr:to>
    <xdr:sp macro="" textlink="">
      <xdr:nvSpPr>
        <xdr:cNvPr id="455" name="楕円 454"/>
        <xdr:cNvSpPr/>
      </xdr:nvSpPr>
      <xdr:spPr>
        <a:xfrm>
          <a:off x="14732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146829</xdr:rowOff>
    </xdr:from>
    <xdr:ext cx="762000" cy="259045"/>
    <xdr:sp macro="" textlink="">
      <xdr:nvSpPr>
        <xdr:cNvPr id="456" name="テキスト ボックス 455"/>
        <xdr:cNvSpPr txBox="1"/>
      </xdr:nvSpPr>
      <xdr:spPr>
        <a:xfrm>
          <a:off x="14401800" y="1283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165354</xdr:rowOff>
    </xdr:from>
    <xdr:to>
      <xdr:col>69</xdr:col>
      <xdr:colOff>142875</xdr:colOff>
      <xdr:row>76</xdr:row>
      <xdr:rowOff>95504</xdr:rowOff>
    </xdr:to>
    <xdr:sp macro="" textlink="">
      <xdr:nvSpPr>
        <xdr:cNvPr id="457" name="楕円 456"/>
        <xdr:cNvSpPr/>
      </xdr:nvSpPr>
      <xdr:spPr>
        <a:xfrm>
          <a:off x="13843000" y="130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105681</xdr:rowOff>
    </xdr:from>
    <xdr:ext cx="762000" cy="259045"/>
    <xdr:sp macro="" textlink="">
      <xdr:nvSpPr>
        <xdr:cNvPr id="458" name="テキスト ボックス 457"/>
        <xdr:cNvSpPr txBox="1"/>
      </xdr:nvSpPr>
      <xdr:spPr>
        <a:xfrm>
          <a:off x="13512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156211</xdr:rowOff>
    </xdr:from>
    <xdr:to>
      <xdr:col>65</xdr:col>
      <xdr:colOff>53975</xdr:colOff>
      <xdr:row>76</xdr:row>
      <xdr:rowOff>86361</xdr:rowOff>
    </xdr:to>
    <xdr:sp macro="" textlink="">
      <xdr:nvSpPr>
        <xdr:cNvPr id="459" name="楕円 458"/>
        <xdr:cNvSpPr/>
      </xdr:nvSpPr>
      <xdr:spPr>
        <a:xfrm>
          <a:off x="12954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96537</xdr:rowOff>
    </xdr:from>
    <xdr:ext cx="762000" cy="259045"/>
    <xdr:sp macro="" textlink="">
      <xdr:nvSpPr>
        <xdr:cNvPr id="460" name="テキスト ボックス 459"/>
        <xdr:cNvSpPr txBox="1"/>
      </xdr:nvSpPr>
      <xdr:spPr>
        <a:xfrm>
          <a:off x="12623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鳥取県鳥取市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142126</xdr:rowOff>
    </xdr:from>
    <xdr:to>
      <xdr:col>29</xdr:col>
      <xdr:colOff>127000</xdr:colOff>
      <xdr:row>20</xdr:row>
      <xdr:rowOff>28626</xdr:rowOff>
    </xdr:to>
    <xdr:cxnSp macro="">
      <xdr:nvCxnSpPr>
        <xdr:cNvPr id="45" name="直線コネクタ 44"/>
        <xdr:cNvCxnSpPr/>
      </xdr:nvCxnSpPr>
      <xdr:spPr bwMode="auto">
        <a:xfrm flipV="1">
          <a:off x="5651500" y="2247151"/>
          <a:ext cx="0" cy="12581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703</xdr:rowOff>
    </xdr:from>
    <xdr:ext cx="762000" cy="259045"/>
    <xdr:sp macro="" textlink="">
      <xdr:nvSpPr>
        <xdr:cNvPr id="46" name="人口1人当たり決算額の推移最小値テキスト130"/>
        <xdr:cNvSpPr txBox="1"/>
      </xdr:nvSpPr>
      <xdr:spPr>
        <a:xfrm>
          <a:off x="5740400" y="3477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28626</xdr:rowOff>
    </xdr:from>
    <xdr:to>
      <xdr:col>30</xdr:col>
      <xdr:colOff>25400</xdr:colOff>
      <xdr:row>20</xdr:row>
      <xdr:rowOff>28626</xdr:rowOff>
    </xdr:to>
    <xdr:cxnSp macro="">
      <xdr:nvCxnSpPr>
        <xdr:cNvPr id="47" name="直線コネクタ 46"/>
        <xdr:cNvCxnSpPr/>
      </xdr:nvCxnSpPr>
      <xdr:spPr bwMode="auto">
        <a:xfrm>
          <a:off x="5562600" y="35052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57053</xdr:rowOff>
    </xdr:from>
    <xdr:ext cx="762000" cy="259045"/>
    <xdr:sp macro="" textlink="">
      <xdr:nvSpPr>
        <xdr:cNvPr id="48" name="人口1人当たり決算額の推移最大値テキスト130"/>
        <xdr:cNvSpPr txBox="1"/>
      </xdr:nvSpPr>
      <xdr:spPr>
        <a:xfrm>
          <a:off x="5740400" y="1990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142126</xdr:rowOff>
    </xdr:from>
    <xdr:to>
      <xdr:col>30</xdr:col>
      <xdr:colOff>25400</xdr:colOff>
      <xdr:row>12</xdr:row>
      <xdr:rowOff>142126</xdr:rowOff>
    </xdr:to>
    <xdr:cxnSp macro="">
      <xdr:nvCxnSpPr>
        <xdr:cNvPr id="49" name="直線コネクタ 48"/>
        <xdr:cNvCxnSpPr/>
      </xdr:nvCxnSpPr>
      <xdr:spPr bwMode="auto">
        <a:xfrm>
          <a:off x="5562600" y="22471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164224</xdr:rowOff>
    </xdr:from>
    <xdr:to>
      <xdr:col>29</xdr:col>
      <xdr:colOff>127000</xdr:colOff>
      <xdr:row>14</xdr:row>
      <xdr:rowOff>41656</xdr:rowOff>
    </xdr:to>
    <xdr:cxnSp macro="">
      <xdr:nvCxnSpPr>
        <xdr:cNvPr id="50" name="直線コネクタ 49"/>
        <xdr:cNvCxnSpPr/>
      </xdr:nvCxnSpPr>
      <xdr:spPr bwMode="auto">
        <a:xfrm flipV="1">
          <a:off x="5003800" y="2440699"/>
          <a:ext cx="647700" cy="488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101045</xdr:rowOff>
    </xdr:from>
    <xdr:ext cx="762000" cy="259045"/>
    <xdr:sp macro="" textlink="">
      <xdr:nvSpPr>
        <xdr:cNvPr id="51" name="人口1人当たり決算額の推移平均値テキスト130"/>
        <xdr:cNvSpPr txBox="1"/>
      </xdr:nvSpPr>
      <xdr:spPr>
        <a:xfrm>
          <a:off x="5740400" y="28918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128968</xdr:rowOff>
    </xdr:from>
    <xdr:to>
      <xdr:col>29</xdr:col>
      <xdr:colOff>177800</xdr:colOff>
      <xdr:row>17</xdr:row>
      <xdr:rowOff>59118</xdr:rowOff>
    </xdr:to>
    <xdr:sp macro="" textlink="">
      <xdr:nvSpPr>
        <xdr:cNvPr id="52" name="フローチャート: 判断 51"/>
        <xdr:cNvSpPr/>
      </xdr:nvSpPr>
      <xdr:spPr bwMode="auto">
        <a:xfrm>
          <a:off x="5600700" y="29197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41656</xdr:rowOff>
    </xdr:from>
    <xdr:to>
      <xdr:col>26</xdr:col>
      <xdr:colOff>50800</xdr:colOff>
      <xdr:row>14</xdr:row>
      <xdr:rowOff>137211</xdr:rowOff>
    </xdr:to>
    <xdr:cxnSp macro="">
      <xdr:nvCxnSpPr>
        <xdr:cNvPr id="53" name="直線コネクタ 52"/>
        <xdr:cNvCxnSpPr/>
      </xdr:nvCxnSpPr>
      <xdr:spPr bwMode="auto">
        <a:xfrm flipV="1">
          <a:off x="4305300" y="2489581"/>
          <a:ext cx="698500" cy="955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151714</xdr:rowOff>
    </xdr:from>
    <xdr:to>
      <xdr:col>26</xdr:col>
      <xdr:colOff>101600</xdr:colOff>
      <xdr:row>17</xdr:row>
      <xdr:rowOff>81864</xdr:rowOff>
    </xdr:to>
    <xdr:sp macro="" textlink="">
      <xdr:nvSpPr>
        <xdr:cNvPr id="54" name="フローチャート: 判断 53"/>
        <xdr:cNvSpPr/>
      </xdr:nvSpPr>
      <xdr:spPr bwMode="auto">
        <a:xfrm>
          <a:off x="4953000" y="29425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66641</xdr:rowOff>
    </xdr:from>
    <xdr:ext cx="736600" cy="259045"/>
    <xdr:sp macro="" textlink="">
      <xdr:nvSpPr>
        <xdr:cNvPr id="55" name="テキスト ボックス 54"/>
        <xdr:cNvSpPr txBox="1"/>
      </xdr:nvSpPr>
      <xdr:spPr>
        <a:xfrm>
          <a:off x="4622800" y="3028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108445</xdr:rowOff>
    </xdr:from>
    <xdr:to>
      <xdr:col>22</xdr:col>
      <xdr:colOff>114300</xdr:colOff>
      <xdr:row>14</xdr:row>
      <xdr:rowOff>137211</xdr:rowOff>
    </xdr:to>
    <xdr:cxnSp macro="">
      <xdr:nvCxnSpPr>
        <xdr:cNvPr id="56" name="直線コネクタ 55"/>
        <xdr:cNvCxnSpPr/>
      </xdr:nvCxnSpPr>
      <xdr:spPr bwMode="auto">
        <a:xfrm>
          <a:off x="3606800" y="2556370"/>
          <a:ext cx="698500" cy="287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5334</xdr:rowOff>
    </xdr:from>
    <xdr:to>
      <xdr:col>22</xdr:col>
      <xdr:colOff>165100</xdr:colOff>
      <xdr:row>17</xdr:row>
      <xdr:rowOff>106934</xdr:rowOff>
    </xdr:to>
    <xdr:sp macro="" textlink="">
      <xdr:nvSpPr>
        <xdr:cNvPr id="57" name="フローチャート: 判断 56"/>
        <xdr:cNvSpPr/>
      </xdr:nvSpPr>
      <xdr:spPr bwMode="auto">
        <a:xfrm>
          <a:off x="4254500" y="29676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91711</xdr:rowOff>
    </xdr:from>
    <xdr:ext cx="762000" cy="259045"/>
    <xdr:sp macro="" textlink="">
      <xdr:nvSpPr>
        <xdr:cNvPr id="58" name="テキスト ボックス 57"/>
        <xdr:cNvSpPr txBox="1"/>
      </xdr:nvSpPr>
      <xdr:spPr>
        <a:xfrm>
          <a:off x="3924300" y="305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108445</xdr:rowOff>
    </xdr:from>
    <xdr:to>
      <xdr:col>18</xdr:col>
      <xdr:colOff>177800</xdr:colOff>
      <xdr:row>14</xdr:row>
      <xdr:rowOff>126162</xdr:rowOff>
    </xdr:to>
    <xdr:cxnSp macro="">
      <xdr:nvCxnSpPr>
        <xdr:cNvPr id="59" name="直線コネクタ 58"/>
        <xdr:cNvCxnSpPr/>
      </xdr:nvCxnSpPr>
      <xdr:spPr bwMode="auto">
        <a:xfrm flipV="1">
          <a:off x="2908300" y="2556370"/>
          <a:ext cx="698500" cy="177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61493</xdr:rowOff>
    </xdr:from>
    <xdr:to>
      <xdr:col>19</xdr:col>
      <xdr:colOff>38100</xdr:colOff>
      <xdr:row>17</xdr:row>
      <xdr:rowOff>163093</xdr:rowOff>
    </xdr:to>
    <xdr:sp macro="" textlink="">
      <xdr:nvSpPr>
        <xdr:cNvPr id="60" name="フローチャート: 判断 59"/>
        <xdr:cNvSpPr/>
      </xdr:nvSpPr>
      <xdr:spPr bwMode="auto">
        <a:xfrm>
          <a:off x="3556000" y="30237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147870</xdr:rowOff>
    </xdr:from>
    <xdr:ext cx="762000" cy="259045"/>
    <xdr:sp macro="" textlink="">
      <xdr:nvSpPr>
        <xdr:cNvPr id="61" name="テキスト ボックス 60"/>
        <xdr:cNvSpPr txBox="1"/>
      </xdr:nvSpPr>
      <xdr:spPr>
        <a:xfrm>
          <a:off x="3225800" y="3110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100698</xdr:rowOff>
    </xdr:from>
    <xdr:to>
      <xdr:col>15</xdr:col>
      <xdr:colOff>101600</xdr:colOff>
      <xdr:row>18</xdr:row>
      <xdr:rowOff>30848</xdr:rowOff>
    </xdr:to>
    <xdr:sp macro="" textlink="">
      <xdr:nvSpPr>
        <xdr:cNvPr id="62" name="フローチャート: 判断 61"/>
        <xdr:cNvSpPr/>
      </xdr:nvSpPr>
      <xdr:spPr bwMode="auto">
        <a:xfrm>
          <a:off x="2857500" y="30629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15625</xdr:rowOff>
    </xdr:from>
    <xdr:ext cx="762000" cy="259045"/>
    <xdr:sp macro="" textlink="">
      <xdr:nvSpPr>
        <xdr:cNvPr id="63" name="テキスト ボックス 62"/>
        <xdr:cNvSpPr txBox="1"/>
      </xdr:nvSpPr>
      <xdr:spPr>
        <a:xfrm>
          <a:off x="2527300" y="3149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113424</xdr:rowOff>
    </xdr:from>
    <xdr:to>
      <xdr:col>29</xdr:col>
      <xdr:colOff>177800</xdr:colOff>
      <xdr:row>14</xdr:row>
      <xdr:rowOff>43574</xdr:rowOff>
    </xdr:to>
    <xdr:sp macro="" textlink="">
      <xdr:nvSpPr>
        <xdr:cNvPr id="69" name="楕円 68"/>
        <xdr:cNvSpPr/>
      </xdr:nvSpPr>
      <xdr:spPr bwMode="auto">
        <a:xfrm>
          <a:off x="5600700" y="23898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129951</xdr:rowOff>
    </xdr:from>
    <xdr:ext cx="762000" cy="259045"/>
    <xdr:sp macro="" textlink="">
      <xdr:nvSpPr>
        <xdr:cNvPr id="70" name="人口1人当たり決算額の推移該当値テキスト130"/>
        <xdr:cNvSpPr txBox="1"/>
      </xdr:nvSpPr>
      <xdr:spPr>
        <a:xfrm>
          <a:off x="5740400" y="2234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162306</xdr:rowOff>
    </xdr:from>
    <xdr:to>
      <xdr:col>26</xdr:col>
      <xdr:colOff>101600</xdr:colOff>
      <xdr:row>14</xdr:row>
      <xdr:rowOff>92456</xdr:rowOff>
    </xdr:to>
    <xdr:sp macro="" textlink="">
      <xdr:nvSpPr>
        <xdr:cNvPr id="71" name="楕円 70"/>
        <xdr:cNvSpPr/>
      </xdr:nvSpPr>
      <xdr:spPr bwMode="auto">
        <a:xfrm>
          <a:off x="4953000" y="24387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102633</xdr:rowOff>
    </xdr:from>
    <xdr:ext cx="736600" cy="259045"/>
    <xdr:sp macro="" textlink="">
      <xdr:nvSpPr>
        <xdr:cNvPr id="72" name="テキスト ボックス 71"/>
        <xdr:cNvSpPr txBox="1"/>
      </xdr:nvSpPr>
      <xdr:spPr>
        <a:xfrm>
          <a:off x="4622800" y="22076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86411</xdr:rowOff>
    </xdr:from>
    <xdr:to>
      <xdr:col>22</xdr:col>
      <xdr:colOff>165100</xdr:colOff>
      <xdr:row>15</xdr:row>
      <xdr:rowOff>16561</xdr:rowOff>
    </xdr:to>
    <xdr:sp macro="" textlink="">
      <xdr:nvSpPr>
        <xdr:cNvPr id="73" name="楕円 72"/>
        <xdr:cNvSpPr/>
      </xdr:nvSpPr>
      <xdr:spPr bwMode="auto">
        <a:xfrm>
          <a:off x="4254500" y="25343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26738</xdr:rowOff>
    </xdr:from>
    <xdr:ext cx="762000" cy="259045"/>
    <xdr:sp macro="" textlink="">
      <xdr:nvSpPr>
        <xdr:cNvPr id="74" name="テキスト ボックス 73"/>
        <xdr:cNvSpPr txBox="1"/>
      </xdr:nvSpPr>
      <xdr:spPr>
        <a:xfrm>
          <a:off x="3924300" y="230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57645</xdr:rowOff>
    </xdr:from>
    <xdr:to>
      <xdr:col>19</xdr:col>
      <xdr:colOff>38100</xdr:colOff>
      <xdr:row>14</xdr:row>
      <xdr:rowOff>159245</xdr:rowOff>
    </xdr:to>
    <xdr:sp macro="" textlink="">
      <xdr:nvSpPr>
        <xdr:cNvPr id="75" name="楕円 74"/>
        <xdr:cNvSpPr/>
      </xdr:nvSpPr>
      <xdr:spPr bwMode="auto">
        <a:xfrm>
          <a:off x="3556000" y="25055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169422</xdr:rowOff>
    </xdr:from>
    <xdr:ext cx="762000" cy="259045"/>
    <xdr:sp macro="" textlink="">
      <xdr:nvSpPr>
        <xdr:cNvPr id="76" name="テキスト ボックス 75"/>
        <xdr:cNvSpPr txBox="1"/>
      </xdr:nvSpPr>
      <xdr:spPr>
        <a:xfrm>
          <a:off x="3225800" y="2274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75362</xdr:rowOff>
    </xdr:from>
    <xdr:to>
      <xdr:col>15</xdr:col>
      <xdr:colOff>101600</xdr:colOff>
      <xdr:row>15</xdr:row>
      <xdr:rowOff>5512</xdr:rowOff>
    </xdr:to>
    <xdr:sp macro="" textlink="">
      <xdr:nvSpPr>
        <xdr:cNvPr id="77" name="楕円 76"/>
        <xdr:cNvSpPr/>
      </xdr:nvSpPr>
      <xdr:spPr bwMode="auto">
        <a:xfrm>
          <a:off x="2857500" y="25232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15689</xdr:rowOff>
    </xdr:from>
    <xdr:ext cx="762000" cy="259045"/>
    <xdr:sp macro="" textlink="">
      <xdr:nvSpPr>
        <xdr:cNvPr id="78" name="テキスト ボックス 77"/>
        <xdr:cNvSpPr txBox="1"/>
      </xdr:nvSpPr>
      <xdr:spPr>
        <a:xfrm>
          <a:off x="2527300" y="2292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178054</xdr:rowOff>
    </xdr:from>
    <xdr:to>
      <xdr:col>29</xdr:col>
      <xdr:colOff>127000</xdr:colOff>
      <xdr:row>37</xdr:row>
      <xdr:rowOff>204419</xdr:rowOff>
    </xdr:to>
    <xdr:cxnSp macro="">
      <xdr:nvCxnSpPr>
        <xdr:cNvPr id="106" name="直線コネクタ 105"/>
        <xdr:cNvCxnSpPr/>
      </xdr:nvCxnSpPr>
      <xdr:spPr bwMode="auto">
        <a:xfrm flipV="1">
          <a:off x="5651500" y="6102604"/>
          <a:ext cx="0" cy="122651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176496</xdr:rowOff>
    </xdr:from>
    <xdr:ext cx="762000" cy="259045"/>
    <xdr:sp macro="" textlink="">
      <xdr:nvSpPr>
        <xdr:cNvPr id="107" name="人口1人当たり決算額の推移最小値テキスト445"/>
        <xdr:cNvSpPr txBox="1"/>
      </xdr:nvSpPr>
      <xdr:spPr>
        <a:xfrm>
          <a:off x="5740400" y="7301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204419</xdr:rowOff>
    </xdr:from>
    <xdr:to>
      <xdr:col>30</xdr:col>
      <xdr:colOff>25400</xdr:colOff>
      <xdr:row>37</xdr:row>
      <xdr:rowOff>204419</xdr:rowOff>
    </xdr:to>
    <xdr:cxnSp macro="">
      <xdr:nvCxnSpPr>
        <xdr:cNvPr id="108" name="直線コネクタ 107"/>
        <xdr:cNvCxnSpPr/>
      </xdr:nvCxnSpPr>
      <xdr:spPr bwMode="auto">
        <a:xfrm>
          <a:off x="5562600" y="73291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92981</xdr:rowOff>
    </xdr:from>
    <xdr:ext cx="762000" cy="259045"/>
    <xdr:sp macro="" textlink="">
      <xdr:nvSpPr>
        <xdr:cNvPr id="109" name="人口1人当たり決算額の推移最大値テキスト445"/>
        <xdr:cNvSpPr txBox="1"/>
      </xdr:nvSpPr>
      <xdr:spPr>
        <a:xfrm>
          <a:off x="5740400" y="5846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178054</xdr:rowOff>
    </xdr:from>
    <xdr:to>
      <xdr:col>30</xdr:col>
      <xdr:colOff>25400</xdr:colOff>
      <xdr:row>33</xdr:row>
      <xdr:rowOff>178054</xdr:rowOff>
    </xdr:to>
    <xdr:cxnSp macro="">
      <xdr:nvCxnSpPr>
        <xdr:cNvPr id="110" name="直線コネクタ 109"/>
        <xdr:cNvCxnSpPr/>
      </xdr:nvCxnSpPr>
      <xdr:spPr bwMode="auto">
        <a:xfrm>
          <a:off x="5562600" y="61026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98234</xdr:rowOff>
    </xdr:from>
    <xdr:to>
      <xdr:col>29</xdr:col>
      <xdr:colOff>127000</xdr:colOff>
      <xdr:row>34</xdr:row>
      <xdr:rowOff>154203</xdr:rowOff>
    </xdr:to>
    <xdr:cxnSp macro="">
      <xdr:nvCxnSpPr>
        <xdr:cNvPr id="111" name="直線コネクタ 110"/>
        <xdr:cNvCxnSpPr/>
      </xdr:nvCxnSpPr>
      <xdr:spPr bwMode="auto">
        <a:xfrm flipV="1">
          <a:off x="5003800" y="6365684"/>
          <a:ext cx="647700" cy="559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77385</xdr:rowOff>
    </xdr:from>
    <xdr:ext cx="762000" cy="259045"/>
    <xdr:sp macro="" textlink="">
      <xdr:nvSpPr>
        <xdr:cNvPr id="112" name="人口1人当たり決算額の推移平均値テキスト445"/>
        <xdr:cNvSpPr txBox="1"/>
      </xdr:nvSpPr>
      <xdr:spPr>
        <a:xfrm>
          <a:off x="5740400" y="6687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105308</xdr:rowOff>
    </xdr:from>
    <xdr:to>
      <xdr:col>29</xdr:col>
      <xdr:colOff>177800</xdr:colOff>
      <xdr:row>35</xdr:row>
      <xdr:rowOff>206908</xdr:rowOff>
    </xdr:to>
    <xdr:sp macro="" textlink="">
      <xdr:nvSpPr>
        <xdr:cNvPr id="113" name="フローチャート: 判断 112"/>
        <xdr:cNvSpPr/>
      </xdr:nvSpPr>
      <xdr:spPr bwMode="auto">
        <a:xfrm>
          <a:off x="5600700" y="6715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154203</xdr:rowOff>
    </xdr:from>
    <xdr:to>
      <xdr:col>26</xdr:col>
      <xdr:colOff>50800</xdr:colOff>
      <xdr:row>34</xdr:row>
      <xdr:rowOff>154622</xdr:rowOff>
    </xdr:to>
    <xdr:cxnSp macro="">
      <xdr:nvCxnSpPr>
        <xdr:cNvPr id="114" name="直線コネクタ 113"/>
        <xdr:cNvCxnSpPr/>
      </xdr:nvCxnSpPr>
      <xdr:spPr bwMode="auto">
        <a:xfrm flipV="1">
          <a:off x="4305300" y="6421653"/>
          <a:ext cx="698500" cy="4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122796</xdr:rowOff>
    </xdr:from>
    <xdr:to>
      <xdr:col>26</xdr:col>
      <xdr:colOff>101600</xdr:colOff>
      <xdr:row>35</xdr:row>
      <xdr:rowOff>224396</xdr:rowOff>
    </xdr:to>
    <xdr:sp macro="" textlink="">
      <xdr:nvSpPr>
        <xdr:cNvPr id="115" name="フローチャート: 判断 114"/>
        <xdr:cNvSpPr/>
      </xdr:nvSpPr>
      <xdr:spPr bwMode="auto">
        <a:xfrm>
          <a:off x="4953000" y="67331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209173</xdr:rowOff>
    </xdr:from>
    <xdr:ext cx="736600" cy="259045"/>
    <xdr:sp macro="" textlink="">
      <xdr:nvSpPr>
        <xdr:cNvPr id="116" name="テキスト ボックス 115"/>
        <xdr:cNvSpPr txBox="1"/>
      </xdr:nvSpPr>
      <xdr:spPr>
        <a:xfrm>
          <a:off x="4622800" y="68195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84595</xdr:rowOff>
    </xdr:from>
    <xdr:to>
      <xdr:col>22</xdr:col>
      <xdr:colOff>114300</xdr:colOff>
      <xdr:row>34</xdr:row>
      <xdr:rowOff>154622</xdr:rowOff>
    </xdr:to>
    <xdr:cxnSp macro="">
      <xdr:nvCxnSpPr>
        <xdr:cNvPr id="117" name="直線コネクタ 116"/>
        <xdr:cNvCxnSpPr/>
      </xdr:nvCxnSpPr>
      <xdr:spPr bwMode="auto">
        <a:xfrm>
          <a:off x="3606800" y="6352045"/>
          <a:ext cx="698500" cy="700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129578</xdr:rowOff>
    </xdr:from>
    <xdr:to>
      <xdr:col>22</xdr:col>
      <xdr:colOff>165100</xdr:colOff>
      <xdr:row>35</xdr:row>
      <xdr:rowOff>231178</xdr:rowOff>
    </xdr:to>
    <xdr:sp macro="" textlink="">
      <xdr:nvSpPr>
        <xdr:cNvPr id="118" name="フローチャート: 判断 117"/>
        <xdr:cNvSpPr/>
      </xdr:nvSpPr>
      <xdr:spPr bwMode="auto">
        <a:xfrm>
          <a:off x="4254500" y="67399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215955</xdr:rowOff>
    </xdr:from>
    <xdr:ext cx="762000" cy="259045"/>
    <xdr:sp macro="" textlink="">
      <xdr:nvSpPr>
        <xdr:cNvPr id="119" name="テキスト ボックス 118"/>
        <xdr:cNvSpPr txBox="1"/>
      </xdr:nvSpPr>
      <xdr:spPr>
        <a:xfrm>
          <a:off x="3924300" y="682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46000</xdr:rowOff>
    </xdr:from>
    <xdr:to>
      <xdr:col>18</xdr:col>
      <xdr:colOff>177800</xdr:colOff>
      <xdr:row>34</xdr:row>
      <xdr:rowOff>84595</xdr:rowOff>
    </xdr:to>
    <xdr:cxnSp macro="">
      <xdr:nvCxnSpPr>
        <xdr:cNvPr id="120" name="直線コネクタ 119"/>
        <xdr:cNvCxnSpPr/>
      </xdr:nvCxnSpPr>
      <xdr:spPr bwMode="auto">
        <a:xfrm>
          <a:off x="2908300" y="6313450"/>
          <a:ext cx="698500" cy="385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117463</xdr:rowOff>
    </xdr:from>
    <xdr:to>
      <xdr:col>19</xdr:col>
      <xdr:colOff>38100</xdr:colOff>
      <xdr:row>35</xdr:row>
      <xdr:rowOff>219063</xdr:rowOff>
    </xdr:to>
    <xdr:sp macro="" textlink="">
      <xdr:nvSpPr>
        <xdr:cNvPr id="121" name="フローチャート: 判断 120"/>
        <xdr:cNvSpPr/>
      </xdr:nvSpPr>
      <xdr:spPr bwMode="auto">
        <a:xfrm>
          <a:off x="3556000" y="67278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203840</xdr:rowOff>
    </xdr:from>
    <xdr:ext cx="762000" cy="259045"/>
    <xdr:sp macro="" textlink="">
      <xdr:nvSpPr>
        <xdr:cNvPr id="122" name="テキスト ボックス 121"/>
        <xdr:cNvSpPr txBox="1"/>
      </xdr:nvSpPr>
      <xdr:spPr>
        <a:xfrm>
          <a:off x="3225800" y="681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113005</xdr:rowOff>
    </xdr:from>
    <xdr:to>
      <xdr:col>15</xdr:col>
      <xdr:colOff>101600</xdr:colOff>
      <xdr:row>35</xdr:row>
      <xdr:rowOff>214605</xdr:rowOff>
    </xdr:to>
    <xdr:sp macro="" textlink="">
      <xdr:nvSpPr>
        <xdr:cNvPr id="123" name="フローチャート: 判断 122"/>
        <xdr:cNvSpPr/>
      </xdr:nvSpPr>
      <xdr:spPr bwMode="auto">
        <a:xfrm>
          <a:off x="2857500" y="67233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199382</xdr:rowOff>
    </xdr:from>
    <xdr:ext cx="762000" cy="259045"/>
    <xdr:sp macro="" textlink="">
      <xdr:nvSpPr>
        <xdr:cNvPr id="124" name="テキスト ボックス 123"/>
        <xdr:cNvSpPr txBox="1"/>
      </xdr:nvSpPr>
      <xdr:spPr>
        <a:xfrm>
          <a:off x="2527300" y="6809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47434</xdr:rowOff>
    </xdr:from>
    <xdr:to>
      <xdr:col>29</xdr:col>
      <xdr:colOff>177800</xdr:colOff>
      <xdr:row>34</xdr:row>
      <xdr:rowOff>149034</xdr:rowOff>
    </xdr:to>
    <xdr:sp macro="" textlink="">
      <xdr:nvSpPr>
        <xdr:cNvPr id="130" name="楕円 129"/>
        <xdr:cNvSpPr/>
      </xdr:nvSpPr>
      <xdr:spPr bwMode="auto">
        <a:xfrm>
          <a:off x="5600700" y="63148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235411</xdr:rowOff>
    </xdr:from>
    <xdr:ext cx="762000" cy="259045"/>
    <xdr:sp macro="" textlink="">
      <xdr:nvSpPr>
        <xdr:cNvPr id="131" name="人口1人当たり決算額の推移該当値テキスト445"/>
        <xdr:cNvSpPr txBox="1"/>
      </xdr:nvSpPr>
      <xdr:spPr>
        <a:xfrm>
          <a:off x="5740400" y="6159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103403</xdr:rowOff>
    </xdr:from>
    <xdr:to>
      <xdr:col>26</xdr:col>
      <xdr:colOff>101600</xdr:colOff>
      <xdr:row>34</xdr:row>
      <xdr:rowOff>205003</xdr:rowOff>
    </xdr:to>
    <xdr:sp macro="" textlink="">
      <xdr:nvSpPr>
        <xdr:cNvPr id="132" name="楕円 131"/>
        <xdr:cNvSpPr/>
      </xdr:nvSpPr>
      <xdr:spPr bwMode="auto">
        <a:xfrm>
          <a:off x="4953000" y="63708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215180</xdr:rowOff>
    </xdr:from>
    <xdr:ext cx="736600" cy="259045"/>
    <xdr:sp macro="" textlink="">
      <xdr:nvSpPr>
        <xdr:cNvPr id="133" name="テキスト ボックス 132"/>
        <xdr:cNvSpPr txBox="1"/>
      </xdr:nvSpPr>
      <xdr:spPr>
        <a:xfrm>
          <a:off x="4622800" y="61397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103822</xdr:rowOff>
    </xdr:from>
    <xdr:to>
      <xdr:col>22</xdr:col>
      <xdr:colOff>165100</xdr:colOff>
      <xdr:row>34</xdr:row>
      <xdr:rowOff>205422</xdr:rowOff>
    </xdr:to>
    <xdr:sp macro="" textlink="">
      <xdr:nvSpPr>
        <xdr:cNvPr id="134" name="楕円 133"/>
        <xdr:cNvSpPr/>
      </xdr:nvSpPr>
      <xdr:spPr bwMode="auto">
        <a:xfrm>
          <a:off x="4254500" y="63712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215599</xdr:rowOff>
    </xdr:from>
    <xdr:ext cx="762000" cy="259045"/>
    <xdr:sp macro="" textlink="">
      <xdr:nvSpPr>
        <xdr:cNvPr id="135" name="テキスト ボックス 134"/>
        <xdr:cNvSpPr txBox="1"/>
      </xdr:nvSpPr>
      <xdr:spPr>
        <a:xfrm>
          <a:off x="3924300" y="6140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33795</xdr:rowOff>
    </xdr:from>
    <xdr:to>
      <xdr:col>19</xdr:col>
      <xdr:colOff>38100</xdr:colOff>
      <xdr:row>34</xdr:row>
      <xdr:rowOff>135395</xdr:rowOff>
    </xdr:to>
    <xdr:sp macro="" textlink="">
      <xdr:nvSpPr>
        <xdr:cNvPr id="136" name="楕円 135"/>
        <xdr:cNvSpPr/>
      </xdr:nvSpPr>
      <xdr:spPr bwMode="auto">
        <a:xfrm>
          <a:off x="3556000" y="63012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145572</xdr:rowOff>
    </xdr:from>
    <xdr:ext cx="762000" cy="259045"/>
    <xdr:sp macro="" textlink="">
      <xdr:nvSpPr>
        <xdr:cNvPr id="137" name="テキスト ボックス 136"/>
        <xdr:cNvSpPr txBox="1"/>
      </xdr:nvSpPr>
      <xdr:spPr>
        <a:xfrm>
          <a:off x="3225800" y="6070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338100</xdr:rowOff>
    </xdr:from>
    <xdr:to>
      <xdr:col>15</xdr:col>
      <xdr:colOff>101600</xdr:colOff>
      <xdr:row>34</xdr:row>
      <xdr:rowOff>96800</xdr:rowOff>
    </xdr:to>
    <xdr:sp macro="" textlink="">
      <xdr:nvSpPr>
        <xdr:cNvPr id="138" name="楕円 137"/>
        <xdr:cNvSpPr/>
      </xdr:nvSpPr>
      <xdr:spPr bwMode="auto">
        <a:xfrm>
          <a:off x="2857500" y="62626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106977</xdr:rowOff>
    </xdr:from>
    <xdr:ext cx="762000" cy="259045"/>
    <xdr:sp macro="" textlink="">
      <xdr:nvSpPr>
        <xdr:cNvPr id="139" name="テキスト ボックス 138"/>
        <xdr:cNvSpPr txBox="1"/>
      </xdr:nvSpPr>
      <xdr:spPr>
        <a:xfrm>
          <a:off x="2527300" y="603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鳥取県鳥取市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183,269
181,693
765.31
115,319,398
112,370,924
2,687,989
51,312,015
115,229,455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62.5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94502</xdr:rowOff>
    </xdr:from>
    <xdr:to>
      <xdr:col>24</xdr:col>
      <xdr:colOff>62865</xdr:colOff>
      <xdr:row>38</xdr:row>
      <xdr:rowOff>60180</xdr:rowOff>
    </xdr:to>
    <xdr:cxnSp macro="">
      <xdr:nvCxnSpPr>
        <xdr:cNvPr id="58" name="直線コネクタ 57"/>
        <xdr:cNvCxnSpPr/>
      </xdr:nvCxnSpPr>
      <xdr:spPr>
        <a:xfrm flipV="1">
          <a:off x="4633595" y="5238002"/>
          <a:ext cx="1270" cy="1337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64007</xdr:rowOff>
    </xdr:from>
    <xdr:ext cx="534377" cy="259045"/>
    <xdr:sp macro="" textlink="">
      <xdr:nvSpPr>
        <xdr:cNvPr id="59" name="人件費最小値テキスト"/>
        <xdr:cNvSpPr txBox="1"/>
      </xdr:nvSpPr>
      <xdr:spPr>
        <a:xfrm>
          <a:off x="4686300" y="6579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60180</xdr:rowOff>
    </xdr:from>
    <xdr:to>
      <xdr:col>24</xdr:col>
      <xdr:colOff>152400</xdr:colOff>
      <xdr:row>38</xdr:row>
      <xdr:rowOff>60180</xdr:rowOff>
    </xdr:to>
    <xdr:cxnSp macro="">
      <xdr:nvCxnSpPr>
        <xdr:cNvPr id="60" name="直線コネクタ 59"/>
        <xdr:cNvCxnSpPr/>
      </xdr:nvCxnSpPr>
      <xdr:spPr>
        <a:xfrm>
          <a:off x="4546600" y="657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41179</xdr:rowOff>
    </xdr:from>
    <xdr:ext cx="534377" cy="259045"/>
    <xdr:sp macro="" textlink="">
      <xdr:nvSpPr>
        <xdr:cNvPr id="61" name="人件費最大値テキスト"/>
        <xdr:cNvSpPr txBox="1"/>
      </xdr:nvSpPr>
      <xdr:spPr>
        <a:xfrm>
          <a:off x="4686300" y="5013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94502</xdr:rowOff>
    </xdr:from>
    <xdr:to>
      <xdr:col>24</xdr:col>
      <xdr:colOff>152400</xdr:colOff>
      <xdr:row>30</xdr:row>
      <xdr:rowOff>94502</xdr:rowOff>
    </xdr:to>
    <xdr:cxnSp macro="">
      <xdr:nvCxnSpPr>
        <xdr:cNvPr id="62" name="直線コネクタ 61"/>
        <xdr:cNvCxnSpPr/>
      </xdr:nvCxnSpPr>
      <xdr:spPr>
        <a:xfrm>
          <a:off x="4546600" y="5238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112627</xdr:rowOff>
    </xdr:from>
    <xdr:to>
      <xdr:col>24</xdr:col>
      <xdr:colOff>63500</xdr:colOff>
      <xdr:row>33</xdr:row>
      <xdr:rowOff>135291</xdr:rowOff>
    </xdr:to>
    <xdr:cxnSp macro="">
      <xdr:nvCxnSpPr>
        <xdr:cNvPr id="63" name="直線コネクタ 62"/>
        <xdr:cNvCxnSpPr/>
      </xdr:nvCxnSpPr>
      <xdr:spPr>
        <a:xfrm>
          <a:off x="3797300" y="5770477"/>
          <a:ext cx="838200" cy="22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113994</xdr:rowOff>
    </xdr:from>
    <xdr:ext cx="534377" cy="259045"/>
    <xdr:sp macro="" textlink="">
      <xdr:nvSpPr>
        <xdr:cNvPr id="64" name="人件費平均値テキスト"/>
        <xdr:cNvSpPr txBox="1"/>
      </xdr:nvSpPr>
      <xdr:spPr>
        <a:xfrm>
          <a:off x="4686300" y="5943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135567</xdr:rowOff>
    </xdr:from>
    <xdr:to>
      <xdr:col>24</xdr:col>
      <xdr:colOff>114300</xdr:colOff>
      <xdr:row>35</xdr:row>
      <xdr:rowOff>65717</xdr:rowOff>
    </xdr:to>
    <xdr:sp macro="" textlink="">
      <xdr:nvSpPr>
        <xdr:cNvPr id="65" name="フローチャート: 判断 64"/>
        <xdr:cNvSpPr/>
      </xdr:nvSpPr>
      <xdr:spPr>
        <a:xfrm>
          <a:off x="4584700" y="5964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112627</xdr:rowOff>
    </xdr:from>
    <xdr:to>
      <xdr:col>19</xdr:col>
      <xdr:colOff>177800</xdr:colOff>
      <xdr:row>34</xdr:row>
      <xdr:rowOff>1038</xdr:rowOff>
    </xdr:to>
    <xdr:cxnSp macro="">
      <xdr:nvCxnSpPr>
        <xdr:cNvPr id="66" name="直線コネクタ 65"/>
        <xdr:cNvCxnSpPr/>
      </xdr:nvCxnSpPr>
      <xdr:spPr>
        <a:xfrm flipV="1">
          <a:off x="2908300" y="5770477"/>
          <a:ext cx="889000" cy="59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156076</xdr:rowOff>
    </xdr:from>
    <xdr:to>
      <xdr:col>20</xdr:col>
      <xdr:colOff>38100</xdr:colOff>
      <xdr:row>35</xdr:row>
      <xdr:rowOff>86226</xdr:rowOff>
    </xdr:to>
    <xdr:sp macro="" textlink="">
      <xdr:nvSpPr>
        <xdr:cNvPr id="67" name="フローチャート: 判断 66"/>
        <xdr:cNvSpPr/>
      </xdr:nvSpPr>
      <xdr:spPr>
        <a:xfrm>
          <a:off x="3746500" y="5985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77353</xdr:rowOff>
    </xdr:from>
    <xdr:ext cx="534377" cy="259045"/>
    <xdr:sp macro="" textlink="">
      <xdr:nvSpPr>
        <xdr:cNvPr id="68" name="テキスト ボックス 67"/>
        <xdr:cNvSpPr txBox="1"/>
      </xdr:nvSpPr>
      <xdr:spPr>
        <a:xfrm>
          <a:off x="3530111" y="6078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1038</xdr:rowOff>
    </xdr:from>
    <xdr:to>
      <xdr:col>15</xdr:col>
      <xdr:colOff>50800</xdr:colOff>
      <xdr:row>34</xdr:row>
      <xdr:rowOff>112823</xdr:rowOff>
    </xdr:to>
    <xdr:cxnSp macro="">
      <xdr:nvCxnSpPr>
        <xdr:cNvPr id="69" name="直線コネクタ 68"/>
        <xdr:cNvCxnSpPr/>
      </xdr:nvCxnSpPr>
      <xdr:spPr>
        <a:xfrm flipV="1">
          <a:off x="2019300" y="5830338"/>
          <a:ext cx="889000" cy="111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6767</xdr:rowOff>
    </xdr:from>
    <xdr:to>
      <xdr:col>15</xdr:col>
      <xdr:colOff>101600</xdr:colOff>
      <xdr:row>35</xdr:row>
      <xdr:rowOff>108367</xdr:rowOff>
    </xdr:to>
    <xdr:sp macro="" textlink="">
      <xdr:nvSpPr>
        <xdr:cNvPr id="70" name="フローチャート: 判断 69"/>
        <xdr:cNvSpPr/>
      </xdr:nvSpPr>
      <xdr:spPr>
        <a:xfrm>
          <a:off x="2857500" y="600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99494</xdr:rowOff>
    </xdr:from>
    <xdr:ext cx="534377" cy="259045"/>
    <xdr:sp macro="" textlink="">
      <xdr:nvSpPr>
        <xdr:cNvPr id="71" name="テキスト ボックス 70"/>
        <xdr:cNvSpPr txBox="1"/>
      </xdr:nvSpPr>
      <xdr:spPr>
        <a:xfrm>
          <a:off x="2641111" y="6100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83203</xdr:rowOff>
    </xdr:from>
    <xdr:to>
      <xdr:col>10</xdr:col>
      <xdr:colOff>114300</xdr:colOff>
      <xdr:row>34</xdr:row>
      <xdr:rowOff>112823</xdr:rowOff>
    </xdr:to>
    <xdr:cxnSp macro="">
      <xdr:nvCxnSpPr>
        <xdr:cNvPr id="72" name="直線コネクタ 71"/>
        <xdr:cNvCxnSpPr/>
      </xdr:nvCxnSpPr>
      <xdr:spPr>
        <a:xfrm>
          <a:off x="1130300" y="5912503"/>
          <a:ext cx="889000" cy="29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143666</xdr:rowOff>
    </xdr:from>
    <xdr:to>
      <xdr:col>10</xdr:col>
      <xdr:colOff>165100</xdr:colOff>
      <xdr:row>36</xdr:row>
      <xdr:rowOff>73816</xdr:rowOff>
    </xdr:to>
    <xdr:sp macro="" textlink="">
      <xdr:nvSpPr>
        <xdr:cNvPr id="73" name="フローチャート: 判断 72"/>
        <xdr:cNvSpPr/>
      </xdr:nvSpPr>
      <xdr:spPr>
        <a:xfrm>
          <a:off x="1968500" y="614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64943</xdr:rowOff>
    </xdr:from>
    <xdr:ext cx="534377" cy="259045"/>
    <xdr:sp macro="" textlink="">
      <xdr:nvSpPr>
        <xdr:cNvPr id="74" name="テキスト ボックス 73"/>
        <xdr:cNvSpPr txBox="1"/>
      </xdr:nvSpPr>
      <xdr:spPr>
        <a:xfrm>
          <a:off x="1752111" y="6237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148565</xdr:rowOff>
    </xdr:from>
    <xdr:to>
      <xdr:col>6</xdr:col>
      <xdr:colOff>38100</xdr:colOff>
      <xdr:row>36</xdr:row>
      <xdr:rowOff>78715</xdr:rowOff>
    </xdr:to>
    <xdr:sp macro="" textlink="">
      <xdr:nvSpPr>
        <xdr:cNvPr id="75" name="フローチャート: 判断 74"/>
        <xdr:cNvSpPr/>
      </xdr:nvSpPr>
      <xdr:spPr>
        <a:xfrm>
          <a:off x="1079500" y="614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69842</xdr:rowOff>
    </xdr:from>
    <xdr:ext cx="534377" cy="259045"/>
    <xdr:sp macro="" textlink="">
      <xdr:nvSpPr>
        <xdr:cNvPr id="76" name="テキスト ボックス 75"/>
        <xdr:cNvSpPr txBox="1"/>
      </xdr:nvSpPr>
      <xdr:spPr>
        <a:xfrm>
          <a:off x="863111" y="624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84491</xdr:rowOff>
    </xdr:from>
    <xdr:to>
      <xdr:col>24</xdr:col>
      <xdr:colOff>114300</xdr:colOff>
      <xdr:row>34</xdr:row>
      <xdr:rowOff>14641</xdr:rowOff>
    </xdr:to>
    <xdr:sp macro="" textlink="">
      <xdr:nvSpPr>
        <xdr:cNvPr id="82" name="楕円 81"/>
        <xdr:cNvSpPr/>
      </xdr:nvSpPr>
      <xdr:spPr>
        <a:xfrm>
          <a:off x="4584700" y="5742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107368</xdr:rowOff>
    </xdr:from>
    <xdr:ext cx="534377" cy="259045"/>
    <xdr:sp macro="" textlink="">
      <xdr:nvSpPr>
        <xdr:cNvPr id="83" name="人件費該当値テキスト"/>
        <xdr:cNvSpPr txBox="1"/>
      </xdr:nvSpPr>
      <xdr:spPr>
        <a:xfrm>
          <a:off x="4686300" y="5593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61827</xdr:rowOff>
    </xdr:from>
    <xdr:to>
      <xdr:col>20</xdr:col>
      <xdr:colOff>38100</xdr:colOff>
      <xdr:row>33</xdr:row>
      <xdr:rowOff>163427</xdr:rowOff>
    </xdr:to>
    <xdr:sp macro="" textlink="">
      <xdr:nvSpPr>
        <xdr:cNvPr id="84" name="楕円 83"/>
        <xdr:cNvSpPr/>
      </xdr:nvSpPr>
      <xdr:spPr>
        <a:xfrm>
          <a:off x="3746500" y="5719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8504</xdr:rowOff>
    </xdr:from>
    <xdr:ext cx="534377" cy="259045"/>
    <xdr:sp macro="" textlink="">
      <xdr:nvSpPr>
        <xdr:cNvPr id="85" name="テキスト ボックス 84"/>
        <xdr:cNvSpPr txBox="1"/>
      </xdr:nvSpPr>
      <xdr:spPr>
        <a:xfrm>
          <a:off x="3530111" y="5494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121688</xdr:rowOff>
    </xdr:from>
    <xdr:to>
      <xdr:col>15</xdr:col>
      <xdr:colOff>101600</xdr:colOff>
      <xdr:row>34</xdr:row>
      <xdr:rowOff>51838</xdr:rowOff>
    </xdr:to>
    <xdr:sp macro="" textlink="">
      <xdr:nvSpPr>
        <xdr:cNvPr id="86" name="楕円 85"/>
        <xdr:cNvSpPr/>
      </xdr:nvSpPr>
      <xdr:spPr>
        <a:xfrm>
          <a:off x="2857500" y="577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68365</xdr:rowOff>
    </xdr:from>
    <xdr:ext cx="534377" cy="259045"/>
    <xdr:sp macro="" textlink="">
      <xdr:nvSpPr>
        <xdr:cNvPr id="87" name="テキスト ボックス 86"/>
        <xdr:cNvSpPr txBox="1"/>
      </xdr:nvSpPr>
      <xdr:spPr>
        <a:xfrm>
          <a:off x="2641111" y="5554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62023</xdr:rowOff>
    </xdr:from>
    <xdr:to>
      <xdr:col>10</xdr:col>
      <xdr:colOff>165100</xdr:colOff>
      <xdr:row>34</xdr:row>
      <xdr:rowOff>163623</xdr:rowOff>
    </xdr:to>
    <xdr:sp macro="" textlink="">
      <xdr:nvSpPr>
        <xdr:cNvPr id="88" name="楕円 87"/>
        <xdr:cNvSpPr/>
      </xdr:nvSpPr>
      <xdr:spPr>
        <a:xfrm>
          <a:off x="1968500" y="5891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8700</xdr:rowOff>
    </xdr:from>
    <xdr:ext cx="534377" cy="259045"/>
    <xdr:sp macro="" textlink="">
      <xdr:nvSpPr>
        <xdr:cNvPr id="89" name="テキスト ボックス 88"/>
        <xdr:cNvSpPr txBox="1"/>
      </xdr:nvSpPr>
      <xdr:spPr>
        <a:xfrm>
          <a:off x="1752111" y="5666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32403</xdr:rowOff>
    </xdr:from>
    <xdr:to>
      <xdr:col>6</xdr:col>
      <xdr:colOff>38100</xdr:colOff>
      <xdr:row>34</xdr:row>
      <xdr:rowOff>134003</xdr:rowOff>
    </xdr:to>
    <xdr:sp macro="" textlink="">
      <xdr:nvSpPr>
        <xdr:cNvPr id="90" name="楕円 89"/>
        <xdr:cNvSpPr/>
      </xdr:nvSpPr>
      <xdr:spPr>
        <a:xfrm>
          <a:off x="1079500" y="5861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150530</xdr:rowOff>
    </xdr:from>
    <xdr:ext cx="534377" cy="259045"/>
    <xdr:sp macro="" textlink="">
      <xdr:nvSpPr>
        <xdr:cNvPr id="91" name="テキスト ボックス 90"/>
        <xdr:cNvSpPr txBox="1"/>
      </xdr:nvSpPr>
      <xdr:spPr>
        <a:xfrm>
          <a:off x="863111" y="5636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10" name="テキスト ボックス 109"/>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2" name="テキスト ボックス 111"/>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53594</xdr:rowOff>
    </xdr:from>
    <xdr:to>
      <xdr:col>24</xdr:col>
      <xdr:colOff>62865</xdr:colOff>
      <xdr:row>59</xdr:row>
      <xdr:rowOff>16523</xdr:rowOff>
    </xdr:to>
    <xdr:cxnSp macro="">
      <xdr:nvCxnSpPr>
        <xdr:cNvPr id="116" name="直線コネクタ 115"/>
        <xdr:cNvCxnSpPr/>
      </xdr:nvCxnSpPr>
      <xdr:spPr>
        <a:xfrm flipV="1">
          <a:off x="4633595" y="8626094"/>
          <a:ext cx="1270" cy="1505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20350</xdr:rowOff>
    </xdr:from>
    <xdr:ext cx="534377" cy="259045"/>
    <xdr:sp macro="" textlink="">
      <xdr:nvSpPr>
        <xdr:cNvPr id="117" name="物件費最小値テキスト"/>
        <xdr:cNvSpPr txBox="1"/>
      </xdr:nvSpPr>
      <xdr:spPr>
        <a:xfrm>
          <a:off x="4686300" y="10135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16523</xdr:rowOff>
    </xdr:from>
    <xdr:to>
      <xdr:col>24</xdr:col>
      <xdr:colOff>152400</xdr:colOff>
      <xdr:row>59</xdr:row>
      <xdr:rowOff>16523</xdr:rowOff>
    </xdr:to>
    <xdr:cxnSp macro="">
      <xdr:nvCxnSpPr>
        <xdr:cNvPr id="118" name="直線コネクタ 117"/>
        <xdr:cNvCxnSpPr/>
      </xdr:nvCxnSpPr>
      <xdr:spPr>
        <a:xfrm>
          <a:off x="4546600" y="10132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271</xdr:rowOff>
    </xdr:from>
    <xdr:ext cx="534377" cy="259045"/>
    <xdr:sp macro="" textlink="">
      <xdr:nvSpPr>
        <xdr:cNvPr id="119" name="物件費最大値テキスト"/>
        <xdr:cNvSpPr txBox="1"/>
      </xdr:nvSpPr>
      <xdr:spPr>
        <a:xfrm>
          <a:off x="4686300" y="8401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53594</xdr:rowOff>
    </xdr:from>
    <xdr:to>
      <xdr:col>24</xdr:col>
      <xdr:colOff>152400</xdr:colOff>
      <xdr:row>50</xdr:row>
      <xdr:rowOff>53594</xdr:rowOff>
    </xdr:to>
    <xdr:cxnSp macro="">
      <xdr:nvCxnSpPr>
        <xdr:cNvPr id="120" name="直線コネクタ 119"/>
        <xdr:cNvCxnSpPr/>
      </xdr:nvCxnSpPr>
      <xdr:spPr>
        <a:xfrm>
          <a:off x="4546600" y="8626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116802</xdr:rowOff>
    </xdr:from>
    <xdr:to>
      <xdr:col>24</xdr:col>
      <xdr:colOff>63500</xdr:colOff>
      <xdr:row>52</xdr:row>
      <xdr:rowOff>28296</xdr:rowOff>
    </xdr:to>
    <xdr:cxnSp macro="">
      <xdr:nvCxnSpPr>
        <xdr:cNvPr id="121" name="直線コネクタ 120"/>
        <xdr:cNvCxnSpPr/>
      </xdr:nvCxnSpPr>
      <xdr:spPr>
        <a:xfrm flipV="1">
          <a:off x="3797300" y="8689302"/>
          <a:ext cx="838200" cy="254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42905</xdr:rowOff>
    </xdr:from>
    <xdr:ext cx="534377" cy="259045"/>
    <xdr:sp macro="" textlink="">
      <xdr:nvSpPr>
        <xdr:cNvPr id="122" name="物件費平均値テキスト"/>
        <xdr:cNvSpPr txBox="1"/>
      </xdr:nvSpPr>
      <xdr:spPr>
        <a:xfrm>
          <a:off x="4686300" y="94726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64478</xdr:rowOff>
    </xdr:from>
    <xdr:to>
      <xdr:col>24</xdr:col>
      <xdr:colOff>114300</xdr:colOff>
      <xdr:row>55</xdr:row>
      <xdr:rowOff>166078</xdr:rowOff>
    </xdr:to>
    <xdr:sp macro="" textlink="">
      <xdr:nvSpPr>
        <xdr:cNvPr id="123" name="フローチャート: 判断 122"/>
        <xdr:cNvSpPr/>
      </xdr:nvSpPr>
      <xdr:spPr>
        <a:xfrm>
          <a:off x="4584700" y="949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28296</xdr:rowOff>
    </xdr:from>
    <xdr:to>
      <xdr:col>19</xdr:col>
      <xdr:colOff>177800</xdr:colOff>
      <xdr:row>54</xdr:row>
      <xdr:rowOff>139395</xdr:rowOff>
    </xdr:to>
    <xdr:cxnSp macro="">
      <xdr:nvCxnSpPr>
        <xdr:cNvPr id="124" name="直線コネクタ 123"/>
        <xdr:cNvCxnSpPr/>
      </xdr:nvCxnSpPr>
      <xdr:spPr>
        <a:xfrm flipV="1">
          <a:off x="2908300" y="8943696"/>
          <a:ext cx="889000" cy="453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55829</xdr:rowOff>
    </xdr:from>
    <xdr:to>
      <xdr:col>20</xdr:col>
      <xdr:colOff>38100</xdr:colOff>
      <xdr:row>56</xdr:row>
      <xdr:rowOff>157429</xdr:rowOff>
    </xdr:to>
    <xdr:sp macro="" textlink="">
      <xdr:nvSpPr>
        <xdr:cNvPr id="125" name="フローチャート: 判断 124"/>
        <xdr:cNvSpPr/>
      </xdr:nvSpPr>
      <xdr:spPr>
        <a:xfrm>
          <a:off x="3746500" y="9657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148556</xdr:rowOff>
    </xdr:from>
    <xdr:ext cx="534377" cy="259045"/>
    <xdr:sp macro="" textlink="">
      <xdr:nvSpPr>
        <xdr:cNvPr id="126" name="テキスト ボックス 125"/>
        <xdr:cNvSpPr txBox="1"/>
      </xdr:nvSpPr>
      <xdr:spPr>
        <a:xfrm>
          <a:off x="3530111" y="9749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139395</xdr:rowOff>
    </xdr:from>
    <xdr:to>
      <xdr:col>15</xdr:col>
      <xdr:colOff>50800</xdr:colOff>
      <xdr:row>55</xdr:row>
      <xdr:rowOff>52832</xdr:rowOff>
    </xdr:to>
    <xdr:cxnSp macro="">
      <xdr:nvCxnSpPr>
        <xdr:cNvPr id="127" name="直線コネクタ 126"/>
        <xdr:cNvCxnSpPr/>
      </xdr:nvCxnSpPr>
      <xdr:spPr>
        <a:xfrm flipV="1">
          <a:off x="2019300" y="9397695"/>
          <a:ext cx="889000" cy="84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156337</xdr:rowOff>
    </xdr:from>
    <xdr:to>
      <xdr:col>15</xdr:col>
      <xdr:colOff>101600</xdr:colOff>
      <xdr:row>58</xdr:row>
      <xdr:rowOff>86487</xdr:rowOff>
    </xdr:to>
    <xdr:sp macro="" textlink="">
      <xdr:nvSpPr>
        <xdr:cNvPr id="128" name="フローチャート: 判断 127"/>
        <xdr:cNvSpPr/>
      </xdr:nvSpPr>
      <xdr:spPr>
        <a:xfrm>
          <a:off x="2857500" y="992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77614</xdr:rowOff>
    </xdr:from>
    <xdr:ext cx="534377" cy="259045"/>
    <xdr:sp macro="" textlink="">
      <xdr:nvSpPr>
        <xdr:cNvPr id="129" name="テキスト ボックス 128"/>
        <xdr:cNvSpPr txBox="1"/>
      </xdr:nvSpPr>
      <xdr:spPr>
        <a:xfrm>
          <a:off x="2641111" y="10021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52832</xdr:rowOff>
    </xdr:from>
    <xdr:to>
      <xdr:col>10</xdr:col>
      <xdr:colOff>114300</xdr:colOff>
      <xdr:row>56</xdr:row>
      <xdr:rowOff>110020</xdr:rowOff>
    </xdr:to>
    <xdr:cxnSp macro="">
      <xdr:nvCxnSpPr>
        <xdr:cNvPr id="130" name="直線コネクタ 129"/>
        <xdr:cNvCxnSpPr/>
      </xdr:nvCxnSpPr>
      <xdr:spPr>
        <a:xfrm flipV="1">
          <a:off x="1130300" y="9482582"/>
          <a:ext cx="889000" cy="228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103607</xdr:rowOff>
    </xdr:from>
    <xdr:to>
      <xdr:col>10</xdr:col>
      <xdr:colOff>165100</xdr:colOff>
      <xdr:row>59</xdr:row>
      <xdr:rowOff>33757</xdr:rowOff>
    </xdr:to>
    <xdr:sp macro="" textlink="">
      <xdr:nvSpPr>
        <xdr:cNvPr id="131" name="フローチャート: 判断 130"/>
        <xdr:cNvSpPr/>
      </xdr:nvSpPr>
      <xdr:spPr>
        <a:xfrm>
          <a:off x="1968500" y="10047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24884</xdr:rowOff>
    </xdr:from>
    <xdr:ext cx="534377" cy="259045"/>
    <xdr:sp macro="" textlink="">
      <xdr:nvSpPr>
        <xdr:cNvPr id="132" name="テキスト ボックス 131"/>
        <xdr:cNvSpPr txBox="1"/>
      </xdr:nvSpPr>
      <xdr:spPr>
        <a:xfrm>
          <a:off x="1752111" y="10140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14491</xdr:rowOff>
    </xdr:from>
    <xdr:to>
      <xdr:col>6</xdr:col>
      <xdr:colOff>38100</xdr:colOff>
      <xdr:row>59</xdr:row>
      <xdr:rowOff>116091</xdr:rowOff>
    </xdr:to>
    <xdr:sp macro="" textlink="">
      <xdr:nvSpPr>
        <xdr:cNvPr id="133" name="フローチャート: 判断 132"/>
        <xdr:cNvSpPr/>
      </xdr:nvSpPr>
      <xdr:spPr>
        <a:xfrm>
          <a:off x="1079500" y="10130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107218</xdr:rowOff>
    </xdr:from>
    <xdr:ext cx="534377" cy="259045"/>
    <xdr:sp macro="" textlink="">
      <xdr:nvSpPr>
        <xdr:cNvPr id="134" name="テキスト ボックス 133"/>
        <xdr:cNvSpPr txBox="1"/>
      </xdr:nvSpPr>
      <xdr:spPr>
        <a:xfrm>
          <a:off x="863111" y="10222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50</xdr:row>
      <xdr:rowOff>66002</xdr:rowOff>
    </xdr:from>
    <xdr:to>
      <xdr:col>24</xdr:col>
      <xdr:colOff>114300</xdr:colOff>
      <xdr:row>50</xdr:row>
      <xdr:rowOff>167602</xdr:rowOff>
    </xdr:to>
    <xdr:sp macro="" textlink="">
      <xdr:nvSpPr>
        <xdr:cNvPr id="140" name="楕円 139"/>
        <xdr:cNvSpPr/>
      </xdr:nvSpPr>
      <xdr:spPr>
        <a:xfrm>
          <a:off x="4584700" y="8638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49</xdr:row>
      <xdr:rowOff>152379</xdr:rowOff>
    </xdr:from>
    <xdr:ext cx="534377" cy="259045"/>
    <xdr:sp macro="" textlink="">
      <xdr:nvSpPr>
        <xdr:cNvPr id="141" name="物件費該当値テキスト"/>
        <xdr:cNvSpPr txBox="1"/>
      </xdr:nvSpPr>
      <xdr:spPr>
        <a:xfrm>
          <a:off x="4686300" y="8553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148946</xdr:rowOff>
    </xdr:from>
    <xdr:to>
      <xdr:col>20</xdr:col>
      <xdr:colOff>38100</xdr:colOff>
      <xdr:row>52</xdr:row>
      <xdr:rowOff>79096</xdr:rowOff>
    </xdr:to>
    <xdr:sp macro="" textlink="">
      <xdr:nvSpPr>
        <xdr:cNvPr id="142" name="楕円 141"/>
        <xdr:cNvSpPr/>
      </xdr:nvSpPr>
      <xdr:spPr>
        <a:xfrm>
          <a:off x="3746500" y="8892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50</xdr:row>
      <xdr:rowOff>95623</xdr:rowOff>
    </xdr:from>
    <xdr:ext cx="534377" cy="259045"/>
    <xdr:sp macro="" textlink="">
      <xdr:nvSpPr>
        <xdr:cNvPr id="143" name="テキスト ボックス 142"/>
        <xdr:cNvSpPr txBox="1"/>
      </xdr:nvSpPr>
      <xdr:spPr>
        <a:xfrm>
          <a:off x="3530111" y="8668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88595</xdr:rowOff>
    </xdr:from>
    <xdr:to>
      <xdr:col>15</xdr:col>
      <xdr:colOff>101600</xdr:colOff>
      <xdr:row>55</xdr:row>
      <xdr:rowOff>18745</xdr:rowOff>
    </xdr:to>
    <xdr:sp macro="" textlink="">
      <xdr:nvSpPr>
        <xdr:cNvPr id="144" name="楕円 143"/>
        <xdr:cNvSpPr/>
      </xdr:nvSpPr>
      <xdr:spPr>
        <a:xfrm>
          <a:off x="2857500" y="9346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35272</xdr:rowOff>
    </xdr:from>
    <xdr:ext cx="534377" cy="259045"/>
    <xdr:sp macro="" textlink="">
      <xdr:nvSpPr>
        <xdr:cNvPr id="145" name="テキスト ボックス 144"/>
        <xdr:cNvSpPr txBox="1"/>
      </xdr:nvSpPr>
      <xdr:spPr>
        <a:xfrm>
          <a:off x="2641111" y="9122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2032</xdr:rowOff>
    </xdr:from>
    <xdr:to>
      <xdr:col>10</xdr:col>
      <xdr:colOff>165100</xdr:colOff>
      <xdr:row>55</xdr:row>
      <xdr:rowOff>103632</xdr:rowOff>
    </xdr:to>
    <xdr:sp macro="" textlink="">
      <xdr:nvSpPr>
        <xdr:cNvPr id="146" name="楕円 145"/>
        <xdr:cNvSpPr/>
      </xdr:nvSpPr>
      <xdr:spPr>
        <a:xfrm>
          <a:off x="1968500" y="9431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120159</xdr:rowOff>
    </xdr:from>
    <xdr:ext cx="534377" cy="259045"/>
    <xdr:sp macro="" textlink="">
      <xdr:nvSpPr>
        <xdr:cNvPr id="147" name="テキスト ボックス 146"/>
        <xdr:cNvSpPr txBox="1"/>
      </xdr:nvSpPr>
      <xdr:spPr>
        <a:xfrm>
          <a:off x="1752111" y="9207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59220</xdr:rowOff>
    </xdr:from>
    <xdr:to>
      <xdr:col>6</xdr:col>
      <xdr:colOff>38100</xdr:colOff>
      <xdr:row>56</xdr:row>
      <xdr:rowOff>160820</xdr:rowOff>
    </xdr:to>
    <xdr:sp macro="" textlink="">
      <xdr:nvSpPr>
        <xdr:cNvPr id="148" name="楕円 147"/>
        <xdr:cNvSpPr/>
      </xdr:nvSpPr>
      <xdr:spPr>
        <a:xfrm>
          <a:off x="1079500" y="966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5897</xdr:rowOff>
    </xdr:from>
    <xdr:ext cx="534377" cy="259045"/>
    <xdr:sp macro="" textlink="">
      <xdr:nvSpPr>
        <xdr:cNvPr id="149" name="テキスト ボックス 148"/>
        <xdr:cNvSpPr txBox="1"/>
      </xdr:nvSpPr>
      <xdr:spPr>
        <a:xfrm>
          <a:off x="863111" y="9435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60" name="直線コネクタ 159"/>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61" name="テキスト ボックス 160"/>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5" name="テキスト ボックス 164"/>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135642</xdr:rowOff>
    </xdr:from>
    <xdr:to>
      <xdr:col>24</xdr:col>
      <xdr:colOff>62865</xdr:colOff>
      <xdr:row>78</xdr:row>
      <xdr:rowOff>9398</xdr:rowOff>
    </xdr:to>
    <xdr:cxnSp macro="">
      <xdr:nvCxnSpPr>
        <xdr:cNvPr id="169" name="直線コネクタ 168"/>
        <xdr:cNvCxnSpPr/>
      </xdr:nvCxnSpPr>
      <xdr:spPr>
        <a:xfrm flipV="1">
          <a:off x="4633595" y="12137142"/>
          <a:ext cx="1270" cy="1245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13225</xdr:rowOff>
    </xdr:from>
    <xdr:ext cx="378565" cy="259045"/>
    <xdr:sp macro="" textlink="">
      <xdr:nvSpPr>
        <xdr:cNvPr id="170" name="維持補修費最小値テキスト"/>
        <xdr:cNvSpPr txBox="1"/>
      </xdr:nvSpPr>
      <xdr:spPr>
        <a:xfrm>
          <a:off x="4686300" y="133863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9398</xdr:rowOff>
    </xdr:from>
    <xdr:to>
      <xdr:col>24</xdr:col>
      <xdr:colOff>152400</xdr:colOff>
      <xdr:row>78</xdr:row>
      <xdr:rowOff>9398</xdr:rowOff>
    </xdr:to>
    <xdr:cxnSp macro="">
      <xdr:nvCxnSpPr>
        <xdr:cNvPr id="171" name="直線コネクタ 170"/>
        <xdr:cNvCxnSpPr/>
      </xdr:nvCxnSpPr>
      <xdr:spPr>
        <a:xfrm>
          <a:off x="4546600" y="13382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82319</xdr:rowOff>
    </xdr:from>
    <xdr:ext cx="534377" cy="259045"/>
    <xdr:sp macro="" textlink="">
      <xdr:nvSpPr>
        <xdr:cNvPr id="172" name="維持補修費最大値テキスト"/>
        <xdr:cNvSpPr txBox="1"/>
      </xdr:nvSpPr>
      <xdr:spPr>
        <a:xfrm>
          <a:off x="4686300" y="1191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135642</xdr:rowOff>
    </xdr:from>
    <xdr:to>
      <xdr:col>24</xdr:col>
      <xdr:colOff>152400</xdr:colOff>
      <xdr:row>70</xdr:row>
      <xdr:rowOff>135642</xdr:rowOff>
    </xdr:to>
    <xdr:cxnSp macro="">
      <xdr:nvCxnSpPr>
        <xdr:cNvPr id="173" name="直線コネクタ 172"/>
        <xdr:cNvCxnSpPr/>
      </xdr:nvCxnSpPr>
      <xdr:spPr>
        <a:xfrm>
          <a:off x="4546600" y="12137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104724</xdr:rowOff>
    </xdr:from>
    <xdr:to>
      <xdr:col>24</xdr:col>
      <xdr:colOff>63500</xdr:colOff>
      <xdr:row>75</xdr:row>
      <xdr:rowOff>164503</xdr:rowOff>
    </xdr:to>
    <xdr:cxnSp macro="">
      <xdr:nvCxnSpPr>
        <xdr:cNvPr id="174" name="直線コネクタ 173"/>
        <xdr:cNvCxnSpPr/>
      </xdr:nvCxnSpPr>
      <xdr:spPr>
        <a:xfrm>
          <a:off x="3797300" y="12963474"/>
          <a:ext cx="838200" cy="59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14121</xdr:rowOff>
    </xdr:from>
    <xdr:ext cx="469744" cy="259045"/>
    <xdr:sp macro="" textlink="">
      <xdr:nvSpPr>
        <xdr:cNvPr id="175" name="維持補修費平均値テキスト"/>
        <xdr:cNvSpPr txBox="1"/>
      </xdr:nvSpPr>
      <xdr:spPr>
        <a:xfrm>
          <a:off x="4686300" y="130443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35694</xdr:rowOff>
    </xdr:from>
    <xdr:to>
      <xdr:col>24</xdr:col>
      <xdr:colOff>114300</xdr:colOff>
      <xdr:row>76</xdr:row>
      <xdr:rowOff>137294</xdr:rowOff>
    </xdr:to>
    <xdr:sp macro="" textlink="">
      <xdr:nvSpPr>
        <xdr:cNvPr id="176" name="フローチャート: 判断 175"/>
        <xdr:cNvSpPr/>
      </xdr:nvSpPr>
      <xdr:spPr>
        <a:xfrm>
          <a:off x="4584700" y="1306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104724</xdr:rowOff>
    </xdr:from>
    <xdr:to>
      <xdr:col>19</xdr:col>
      <xdr:colOff>177800</xdr:colOff>
      <xdr:row>75</xdr:row>
      <xdr:rowOff>157702</xdr:rowOff>
    </xdr:to>
    <xdr:cxnSp macro="">
      <xdr:nvCxnSpPr>
        <xdr:cNvPr id="177" name="直線コネクタ 176"/>
        <xdr:cNvCxnSpPr/>
      </xdr:nvCxnSpPr>
      <xdr:spPr>
        <a:xfrm flipV="1">
          <a:off x="2908300" y="12963474"/>
          <a:ext cx="889000" cy="52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27178</xdr:rowOff>
    </xdr:from>
    <xdr:to>
      <xdr:col>20</xdr:col>
      <xdr:colOff>38100</xdr:colOff>
      <xdr:row>76</xdr:row>
      <xdr:rowOff>128778</xdr:rowOff>
    </xdr:to>
    <xdr:sp macro="" textlink="">
      <xdr:nvSpPr>
        <xdr:cNvPr id="178" name="フローチャート: 判断 177"/>
        <xdr:cNvSpPr/>
      </xdr:nvSpPr>
      <xdr:spPr>
        <a:xfrm>
          <a:off x="3746500" y="1305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119905</xdr:rowOff>
    </xdr:from>
    <xdr:ext cx="469744" cy="259045"/>
    <xdr:sp macro="" textlink="">
      <xdr:nvSpPr>
        <xdr:cNvPr id="179" name="テキスト ボックス 178"/>
        <xdr:cNvSpPr txBox="1"/>
      </xdr:nvSpPr>
      <xdr:spPr>
        <a:xfrm>
          <a:off x="3562428" y="13150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157702</xdr:rowOff>
    </xdr:from>
    <xdr:to>
      <xdr:col>15</xdr:col>
      <xdr:colOff>50800</xdr:colOff>
      <xdr:row>76</xdr:row>
      <xdr:rowOff>100724</xdr:rowOff>
    </xdr:to>
    <xdr:cxnSp macro="">
      <xdr:nvCxnSpPr>
        <xdr:cNvPr id="180" name="直線コネクタ 179"/>
        <xdr:cNvCxnSpPr/>
      </xdr:nvCxnSpPr>
      <xdr:spPr>
        <a:xfrm flipV="1">
          <a:off x="2019300" y="13016452"/>
          <a:ext cx="889000" cy="11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36951</xdr:rowOff>
    </xdr:from>
    <xdr:to>
      <xdr:col>15</xdr:col>
      <xdr:colOff>101600</xdr:colOff>
      <xdr:row>76</xdr:row>
      <xdr:rowOff>138551</xdr:rowOff>
    </xdr:to>
    <xdr:sp macro="" textlink="">
      <xdr:nvSpPr>
        <xdr:cNvPr id="181" name="フローチャート: 判断 180"/>
        <xdr:cNvSpPr/>
      </xdr:nvSpPr>
      <xdr:spPr>
        <a:xfrm>
          <a:off x="2857500" y="1306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129678</xdr:rowOff>
    </xdr:from>
    <xdr:ext cx="469744" cy="259045"/>
    <xdr:sp macro="" textlink="">
      <xdr:nvSpPr>
        <xdr:cNvPr id="182" name="テキスト ボックス 181"/>
        <xdr:cNvSpPr txBox="1"/>
      </xdr:nvSpPr>
      <xdr:spPr>
        <a:xfrm>
          <a:off x="2673428" y="13159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98437</xdr:rowOff>
    </xdr:from>
    <xdr:to>
      <xdr:col>10</xdr:col>
      <xdr:colOff>114300</xdr:colOff>
      <xdr:row>76</xdr:row>
      <xdr:rowOff>100724</xdr:rowOff>
    </xdr:to>
    <xdr:cxnSp macro="">
      <xdr:nvCxnSpPr>
        <xdr:cNvPr id="183" name="直線コネクタ 182"/>
        <xdr:cNvCxnSpPr/>
      </xdr:nvCxnSpPr>
      <xdr:spPr>
        <a:xfrm>
          <a:off x="1130300" y="13128637"/>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83241</xdr:rowOff>
    </xdr:from>
    <xdr:to>
      <xdr:col>10</xdr:col>
      <xdr:colOff>165100</xdr:colOff>
      <xdr:row>77</xdr:row>
      <xdr:rowOff>13391</xdr:rowOff>
    </xdr:to>
    <xdr:sp macro="" textlink="">
      <xdr:nvSpPr>
        <xdr:cNvPr id="184" name="フローチャート: 判断 183"/>
        <xdr:cNvSpPr/>
      </xdr:nvSpPr>
      <xdr:spPr>
        <a:xfrm>
          <a:off x="1968500" y="13113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4518</xdr:rowOff>
    </xdr:from>
    <xdr:ext cx="469744" cy="259045"/>
    <xdr:sp macro="" textlink="">
      <xdr:nvSpPr>
        <xdr:cNvPr id="185" name="テキスト ボックス 184"/>
        <xdr:cNvSpPr txBox="1"/>
      </xdr:nvSpPr>
      <xdr:spPr>
        <a:xfrm>
          <a:off x="1784428" y="13206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71241</xdr:rowOff>
    </xdr:from>
    <xdr:to>
      <xdr:col>6</xdr:col>
      <xdr:colOff>38100</xdr:colOff>
      <xdr:row>77</xdr:row>
      <xdr:rowOff>1391</xdr:rowOff>
    </xdr:to>
    <xdr:sp macro="" textlink="">
      <xdr:nvSpPr>
        <xdr:cNvPr id="186" name="フローチャート: 判断 185"/>
        <xdr:cNvSpPr/>
      </xdr:nvSpPr>
      <xdr:spPr>
        <a:xfrm>
          <a:off x="1079500" y="1310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163968</xdr:rowOff>
    </xdr:from>
    <xdr:ext cx="469744" cy="259045"/>
    <xdr:sp macro="" textlink="">
      <xdr:nvSpPr>
        <xdr:cNvPr id="187" name="テキスト ボックス 186"/>
        <xdr:cNvSpPr txBox="1"/>
      </xdr:nvSpPr>
      <xdr:spPr>
        <a:xfrm>
          <a:off x="895428" y="13194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113703</xdr:rowOff>
    </xdr:from>
    <xdr:to>
      <xdr:col>24</xdr:col>
      <xdr:colOff>114300</xdr:colOff>
      <xdr:row>76</xdr:row>
      <xdr:rowOff>43853</xdr:rowOff>
    </xdr:to>
    <xdr:sp macro="" textlink="">
      <xdr:nvSpPr>
        <xdr:cNvPr id="193" name="楕円 192"/>
        <xdr:cNvSpPr/>
      </xdr:nvSpPr>
      <xdr:spPr>
        <a:xfrm>
          <a:off x="4584700" y="12972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136580</xdr:rowOff>
    </xdr:from>
    <xdr:ext cx="469744" cy="259045"/>
    <xdr:sp macro="" textlink="">
      <xdr:nvSpPr>
        <xdr:cNvPr id="194" name="維持補修費該当値テキスト"/>
        <xdr:cNvSpPr txBox="1"/>
      </xdr:nvSpPr>
      <xdr:spPr>
        <a:xfrm>
          <a:off x="4686300" y="12823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53924</xdr:rowOff>
    </xdr:from>
    <xdr:to>
      <xdr:col>20</xdr:col>
      <xdr:colOff>38100</xdr:colOff>
      <xdr:row>75</xdr:row>
      <xdr:rowOff>155524</xdr:rowOff>
    </xdr:to>
    <xdr:sp macro="" textlink="">
      <xdr:nvSpPr>
        <xdr:cNvPr id="195" name="楕円 194"/>
        <xdr:cNvSpPr/>
      </xdr:nvSpPr>
      <xdr:spPr>
        <a:xfrm>
          <a:off x="3746500" y="12912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601</xdr:rowOff>
    </xdr:from>
    <xdr:ext cx="469744" cy="259045"/>
    <xdr:sp macro="" textlink="">
      <xdr:nvSpPr>
        <xdr:cNvPr id="196" name="テキスト ボックス 195"/>
        <xdr:cNvSpPr txBox="1"/>
      </xdr:nvSpPr>
      <xdr:spPr>
        <a:xfrm>
          <a:off x="3562428" y="12687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106902</xdr:rowOff>
    </xdr:from>
    <xdr:to>
      <xdr:col>15</xdr:col>
      <xdr:colOff>101600</xdr:colOff>
      <xdr:row>76</xdr:row>
      <xdr:rowOff>37052</xdr:rowOff>
    </xdr:to>
    <xdr:sp macro="" textlink="">
      <xdr:nvSpPr>
        <xdr:cNvPr id="197" name="楕円 196"/>
        <xdr:cNvSpPr/>
      </xdr:nvSpPr>
      <xdr:spPr>
        <a:xfrm>
          <a:off x="2857500" y="12965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53579</xdr:rowOff>
    </xdr:from>
    <xdr:ext cx="469744" cy="259045"/>
    <xdr:sp macro="" textlink="">
      <xdr:nvSpPr>
        <xdr:cNvPr id="198" name="テキスト ボックス 197"/>
        <xdr:cNvSpPr txBox="1"/>
      </xdr:nvSpPr>
      <xdr:spPr>
        <a:xfrm>
          <a:off x="2673428" y="12740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49924</xdr:rowOff>
    </xdr:from>
    <xdr:to>
      <xdr:col>10</xdr:col>
      <xdr:colOff>165100</xdr:colOff>
      <xdr:row>76</xdr:row>
      <xdr:rowOff>151524</xdr:rowOff>
    </xdr:to>
    <xdr:sp macro="" textlink="">
      <xdr:nvSpPr>
        <xdr:cNvPr id="199" name="楕円 198"/>
        <xdr:cNvSpPr/>
      </xdr:nvSpPr>
      <xdr:spPr>
        <a:xfrm>
          <a:off x="1968500" y="1308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168051</xdr:rowOff>
    </xdr:from>
    <xdr:ext cx="469744" cy="259045"/>
    <xdr:sp macro="" textlink="">
      <xdr:nvSpPr>
        <xdr:cNvPr id="200" name="テキスト ボックス 199"/>
        <xdr:cNvSpPr txBox="1"/>
      </xdr:nvSpPr>
      <xdr:spPr>
        <a:xfrm>
          <a:off x="1784428" y="12855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47637</xdr:rowOff>
    </xdr:from>
    <xdr:to>
      <xdr:col>6</xdr:col>
      <xdr:colOff>38100</xdr:colOff>
      <xdr:row>76</xdr:row>
      <xdr:rowOff>149237</xdr:rowOff>
    </xdr:to>
    <xdr:sp macro="" textlink="">
      <xdr:nvSpPr>
        <xdr:cNvPr id="201" name="楕円 200"/>
        <xdr:cNvSpPr/>
      </xdr:nvSpPr>
      <xdr:spPr>
        <a:xfrm>
          <a:off x="1079500" y="13077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165764</xdr:rowOff>
    </xdr:from>
    <xdr:ext cx="469744" cy="259045"/>
    <xdr:sp macro="" textlink="">
      <xdr:nvSpPr>
        <xdr:cNvPr id="202" name="テキスト ボックス 201"/>
        <xdr:cNvSpPr txBox="1"/>
      </xdr:nvSpPr>
      <xdr:spPr>
        <a:xfrm>
          <a:off x="895428" y="12853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7" name="テキスト ボックス 216"/>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9" name="テキスト ボックス 218"/>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102972</xdr:rowOff>
    </xdr:from>
    <xdr:to>
      <xdr:col>24</xdr:col>
      <xdr:colOff>62865</xdr:colOff>
      <xdr:row>99</xdr:row>
      <xdr:rowOff>108229</xdr:rowOff>
    </xdr:to>
    <xdr:cxnSp macro="">
      <xdr:nvCxnSpPr>
        <xdr:cNvPr id="229" name="直線コネクタ 228"/>
        <xdr:cNvCxnSpPr/>
      </xdr:nvCxnSpPr>
      <xdr:spPr>
        <a:xfrm flipV="1">
          <a:off x="4633595" y="15533472"/>
          <a:ext cx="1270" cy="15483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112056</xdr:rowOff>
    </xdr:from>
    <xdr:ext cx="534377" cy="259045"/>
    <xdr:sp macro="" textlink="">
      <xdr:nvSpPr>
        <xdr:cNvPr id="230" name="扶助費最小値テキスト"/>
        <xdr:cNvSpPr txBox="1"/>
      </xdr:nvSpPr>
      <xdr:spPr>
        <a:xfrm>
          <a:off x="4686300" y="17085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108229</xdr:rowOff>
    </xdr:from>
    <xdr:to>
      <xdr:col>24</xdr:col>
      <xdr:colOff>152400</xdr:colOff>
      <xdr:row>99</xdr:row>
      <xdr:rowOff>108229</xdr:rowOff>
    </xdr:to>
    <xdr:cxnSp macro="">
      <xdr:nvCxnSpPr>
        <xdr:cNvPr id="231" name="直線コネクタ 230"/>
        <xdr:cNvCxnSpPr/>
      </xdr:nvCxnSpPr>
      <xdr:spPr>
        <a:xfrm>
          <a:off x="4546600" y="17081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49649</xdr:rowOff>
    </xdr:from>
    <xdr:ext cx="599010" cy="259045"/>
    <xdr:sp macro="" textlink="">
      <xdr:nvSpPr>
        <xdr:cNvPr id="232" name="扶助費最大値テキスト"/>
        <xdr:cNvSpPr txBox="1"/>
      </xdr:nvSpPr>
      <xdr:spPr>
        <a:xfrm>
          <a:off x="4686300" y="15308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102972</xdr:rowOff>
    </xdr:from>
    <xdr:to>
      <xdr:col>24</xdr:col>
      <xdr:colOff>152400</xdr:colOff>
      <xdr:row>90</xdr:row>
      <xdr:rowOff>102972</xdr:rowOff>
    </xdr:to>
    <xdr:cxnSp macro="">
      <xdr:nvCxnSpPr>
        <xdr:cNvPr id="233" name="直線コネクタ 232"/>
        <xdr:cNvCxnSpPr/>
      </xdr:nvCxnSpPr>
      <xdr:spPr>
        <a:xfrm>
          <a:off x="4546600" y="15533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116339</xdr:rowOff>
    </xdr:from>
    <xdr:to>
      <xdr:col>24</xdr:col>
      <xdr:colOff>63500</xdr:colOff>
      <xdr:row>97</xdr:row>
      <xdr:rowOff>64545</xdr:rowOff>
    </xdr:to>
    <xdr:cxnSp macro="">
      <xdr:nvCxnSpPr>
        <xdr:cNvPr id="234" name="直線コネクタ 233"/>
        <xdr:cNvCxnSpPr/>
      </xdr:nvCxnSpPr>
      <xdr:spPr>
        <a:xfrm>
          <a:off x="3797300" y="16575539"/>
          <a:ext cx="838200" cy="119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113682</xdr:rowOff>
    </xdr:from>
    <xdr:ext cx="599010" cy="259045"/>
    <xdr:sp macro="" textlink="">
      <xdr:nvSpPr>
        <xdr:cNvPr id="235" name="扶助費平均値テキスト"/>
        <xdr:cNvSpPr txBox="1"/>
      </xdr:nvSpPr>
      <xdr:spPr>
        <a:xfrm>
          <a:off x="4686300" y="164014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90805</xdr:rowOff>
    </xdr:from>
    <xdr:to>
      <xdr:col>24</xdr:col>
      <xdr:colOff>114300</xdr:colOff>
      <xdr:row>97</xdr:row>
      <xdr:rowOff>20955</xdr:rowOff>
    </xdr:to>
    <xdr:sp macro="" textlink="">
      <xdr:nvSpPr>
        <xdr:cNvPr id="236" name="フローチャート: 判断 235"/>
        <xdr:cNvSpPr/>
      </xdr:nvSpPr>
      <xdr:spPr>
        <a:xfrm>
          <a:off x="4584700" y="165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116339</xdr:rowOff>
    </xdr:from>
    <xdr:to>
      <xdr:col>19</xdr:col>
      <xdr:colOff>177800</xdr:colOff>
      <xdr:row>98</xdr:row>
      <xdr:rowOff>45855</xdr:rowOff>
    </xdr:to>
    <xdr:cxnSp macro="">
      <xdr:nvCxnSpPr>
        <xdr:cNvPr id="237" name="直線コネクタ 236"/>
        <xdr:cNvCxnSpPr/>
      </xdr:nvCxnSpPr>
      <xdr:spPr>
        <a:xfrm flipV="1">
          <a:off x="2908300" y="16575539"/>
          <a:ext cx="889000" cy="272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153550</xdr:rowOff>
    </xdr:from>
    <xdr:to>
      <xdr:col>20</xdr:col>
      <xdr:colOff>38100</xdr:colOff>
      <xdr:row>96</xdr:row>
      <xdr:rowOff>83700</xdr:rowOff>
    </xdr:to>
    <xdr:sp macro="" textlink="">
      <xdr:nvSpPr>
        <xdr:cNvPr id="238" name="フローチャート: 判断 237"/>
        <xdr:cNvSpPr/>
      </xdr:nvSpPr>
      <xdr:spPr>
        <a:xfrm>
          <a:off x="3746500" y="1644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100227</xdr:rowOff>
    </xdr:from>
    <xdr:ext cx="599010" cy="259045"/>
    <xdr:sp macro="" textlink="">
      <xdr:nvSpPr>
        <xdr:cNvPr id="239" name="テキスト ボックス 238"/>
        <xdr:cNvSpPr txBox="1"/>
      </xdr:nvSpPr>
      <xdr:spPr>
        <a:xfrm>
          <a:off x="3497795" y="16216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45855</xdr:rowOff>
    </xdr:from>
    <xdr:to>
      <xdr:col>15</xdr:col>
      <xdr:colOff>50800</xdr:colOff>
      <xdr:row>98</xdr:row>
      <xdr:rowOff>89658</xdr:rowOff>
    </xdr:to>
    <xdr:cxnSp macro="">
      <xdr:nvCxnSpPr>
        <xdr:cNvPr id="240" name="直線コネクタ 239"/>
        <xdr:cNvCxnSpPr/>
      </xdr:nvCxnSpPr>
      <xdr:spPr>
        <a:xfrm flipV="1">
          <a:off x="2019300" y="16847955"/>
          <a:ext cx="889000" cy="43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85939</xdr:rowOff>
    </xdr:from>
    <xdr:to>
      <xdr:col>15</xdr:col>
      <xdr:colOff>101600</xdr:colOff>
      <xdr:row>98</xdr:row>
      <xdr:rowOff>16089</xdr:rowOff>
    </xdr:to>
    <xdr:sp macro="" textlink="">
      <xdr:nvSpPr>
        <xdr:cNvPr id="241" name="フローチャート: 判断 240"/>
        <xdr:cNvSpPr/>
      </xdr:nvSpPr>
      <xdr:spPr>
        <a:xfrm>
          <a:off x="2857500" y="1671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32616</xdr:rowOff>
    </xdr:from>
    <xdr:ext cx="599010" cy="259045"/>
    <xdr:sp macro="" textlink="">
      <xdr:nvSpPr>
        <xdr:cNvPr id="242" name="テキスト ボックス 241"/>
        <xdr:cNvSpPr txBox="1"/>
      </xdr:nvSpPr>
      <xdr:spPr>
        <a:xfrm>
          <a:off x="2608795" y="16491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89658</xdr:rowOff>
    </xdr:from>
    <xdr:to>
      <xdr:col>10</xdr:col>
      <xdr:colOff>114300</xdr:colOff>
      <xdr:row>98</xdr:row>
      <xdr:rowOff>152175</xdr:rowOff>
    </xdr:to>
    <xdr:cxnSp macro="">
      <xdr:nvCxnSpPr>
        <xdr:cNvPr id="243" name="直線コネクタ 242"/>
        <xdr:cNvCxnSpPr/>
      </xdr:nvCxnSpPr>
      <xdr:spPr>
        <a:xfrm flipV="1">
          <a:off x="1130300" y="16891758"/>
          <a:ext cx="889000" cy="62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131899</xdr:rowOff>
    </xdr:from>
    <xdr:to>
      <xdr:col>10</xdr:col>
      <xdr:colOff>165100</xdr:colOff>
      <xdr:row>98</xdr:row>
      <xdr:rowOff>62049</xdr:rowOff>
    </xdr:to>
    <xdr:sp macro="" textlink="">
      <xdr:nvSpPr>
        <xdr:cNvPr id="244" name="フローチャート: 判断 243"/>
        <xdr:cNvSpPr/>
      </xdr:nvSpPr>
      <xdr:spPr>
        <a:xfrm>
          <a:off x="1968500" y="1676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78576</xdr:rowOff>
    </xdr:from>
    <xdr:ext cx="599010" cy="259045"/>
    <xdr:sp macro="" textlink="">
      <xdr:nvSpPr>
        <xdr:cNvPr id="245" name="テキスト ボックス 244"/>
        <xdr:cNvSpPr txBox="1"/>
      </xdr:nvSpPr>
      <xdr:spPr>
        <a:xfrm>
          <a:off x="1719795" y="16537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14452</xdr:rowOff>
    </xdr:from>
    <xdr:to>
      <xdr:col>6</xdr:col>
      <xdr:colOff>38100</xdr:colOff>
      <xdr:row>98</xdr:row>
      <xdr:rowOff>116052</xdr:rowOff>
    </xdr:to>
    <xdr:sp macro="" textlink="">
      <xdr:nvSpPr>
        <xdr:cNvPr id="246" name="フローチャート: 判断 245"/>
        <xdr:cNvSpPr/>
      </xdr:nvSpPr>
      <xdr:spPr>
        <a:xfrm>
          <a:off x="1079500" y="16816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132579</xdr:rowOff>
    </xdr:from>
    <xdr:ext cx="599010" cy="259045"/>
    <xdr:sp macro="" textlink="">
      <xdr:nvSpPr>
        <xdr:cNvPr id="247" name="テキスト ボックス 246"/>
        <xdr:cNvSpPr txBox="1"/>
      </xdr:nvSpPr>
      <xdr:spPr>
        <a:xfrm>
          <a:off x="830795" y="16591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13745</xdr:rowOff>
    </xdr:from>
    <xdr:to>
      <xdr:col>24</xdr:col>
      <xdr:colOff>114300</xdr:colOff>
      <xdr:row>97</xdr:row>
      <xdr:rowOff>115345</xdr:rowOff>
    </xdr:to>
    <xdr:sp macro="" textlink="">
      <xdr:nvSpPr>
        <xdr:cNvPr id="253" name="楕円 252"/>
        <xdr:cNvSpPr/>
      </xdr:nvSpPr>
      <xdr:spPr>
        <a:xfrm>
          <a:off x="4584700" y="16644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163622</xdr:rowOff>
    </xdr:from>
    <xdr:ext cx="599010" cy="259045"/>
    <xdr:sp macro="" textlink="">
      <xdr:nvSpPr>
        <xdr:cNvPr id="254" name="扶助費該当値テキスト"/>
        <xdr:cNvSpPr txBox="1"/>
      </xdr:nvSpPr>
      <xdr:spPr>
        <a:xfrm>
          <a:off x="4686300" y="16622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65539</xdr:rowOff>
    </xdr:from>
    <xdr:to>
      <xdr:col>20</xdr:col>
      <xdr:colOff>38100</xdr:colOff>
      <xdr:row>96</xdr:row>
      <xdr:rowOff>167139</xdr:rowOff>
    </xdr:to>
    <xdr:sp macro="" textlink="">
      <xdr:nvSpPr>
        <xdr:cNvPr id="255" name="楕円 254"/>
        <xdr:cNvSpPr/>
      </xdr:nvSpPr>
      <xdr:spPr>
        <a:xfrm>
          <a:off x="3746500" y="1652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158266</xdr:rowOff>
    </xdr:from>
    <xdr:ext cx="599010" cy="259045"/>
    <xdr:sp macro="" textlink="">
      <xdr:nvSpPr>
        <xdr:cNvPr id="256" name="テキスト ボックス 255"/>
        <xdr:cNvSpPr txBox="1"/>
      </xdr:nvSpPr>
      <xdr:spPr>
        <a:xfrm>
          <a:off x="3497795" y="16617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166505</xdr:rowOff>
    </xdr:from>
    <xdr:to>
      <xdr:col>15</xdr:col>
      <xdr:colOff>101600</xdr:colOff>
      <xdr:row>98</xdr:row>
      <xdr:rowOff>96655</xdr:rowOff>
    </xdr:to>
    <xdr:sp macro="" textlink="">
      <xdr:nvSpPr>
        <xdr:cNvPr id="257" name="楕円 256"/>
        <xdr:cNvSpPr/>
      </xdr:nvSpPr>
      <xdr:spPr>
        <a:xfrm>
          <a:off x="2857500" y="1679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87782</xdr:rowOff>
    </xdr:from>
    <xdr:ext cx="599010" cy="259045"/>
    <xdr:sp macro="" textlink="">
      <xdr:nvSpPr>
        <xdr:cNvPr id="258" name="テキスト ボックス 257"/>
        <xdr:cNvSpPr txBox="1"/>
      </xdr:nvSpPr>
      <xdr:spPr>
        <a:xfrm>
          <a:off x="2608795" y="16889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38858</xdr:rowOff>
    </xdr:from>
    <xdr:to>
      <xdr:col>10</xdr:col>
      <xdr:colOff>165100</xdr:colOff>
      <xdr:row>98</xdr:row>
      <xdr:rowOff>140458</xdr:rowOff>
    </xdr:to>
    <xdr:sp macro="" textlink="">
      <xdr:nvSpPr>
        <xdr:cNvPr id="259" name="楕円 258"/>
        <xdr:cNvSpPr/>
      </xdr:nvSpPr>
      <xdr:spPr>
        <a:xfrm>
          <a:off x="1968500" y="16840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131585</xdr:rowOff>
    </xdr:from>
    <xdr:ext cx="599010" cy="259045"/>
    <xdr:sp macro="" textlink="">
      <xdr:nvSpPr>
        <xdr:cNvPr id="260" name="テキスト ボックス 259"/>
        <xdr:cNvSpPr txBox="1"/>
      </xdr:nvSpPr>
      <xdr:spPr>
        <a:xfrm>
          <a:off x="1719795" y="16933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101375</xdr:rowOff>
    </xdr:from>
    <xdr:to>
      <xdr:col>6</xdr:col>
      <xdr:colOff>38100</xdr:colOff>
      <xdr:row>99</xdr:row>
      <xdr:rowOff>31525</xdr:rowOff>
    </xdr:to>
    <xdr:sp macro="" textlink="">
      <xdr:nvSpPr>
        <xdr:cNvPr id="261" name="楕円 260"/>
        <xdr:cNvSpPr/>
      </xdr:nvSpPr>
      <xdr:spPr>
        <a:xfrm>
          <a:off x="1079500" y="16903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99</xdr:row>
      <xdr:rowOff>22652</xdr:rowOff>
    </xdr:from>
    <xdr:ext cx="599010" cy="259045"/>
    <xdr:sp macro="" textlink="">
      <xdr:nvSpPr>
        <xdr:cNvPr id="262" name="テキスト ボックス 261"/>
        <xdr:cNvSpPr txBox="1"/>
      </xdr:nvSpPr>
      <xdr:spPr>
        <a:xfrm>
          <a:off x="830795" y="16996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35</xdr:row>
      <xdr:rowOff>44740</xdr:rowOff>
    </xdr:from>
    <xdr:to>
      <xdr:col>54</xdr:col>
      <xdr:colOff>189865</xdr:colOff>
      <xdr:row>38</xdr:row>
      <xdr:rowOff>33729</xdr:rowOff>
    </xdr:to>
    <xdr:cxnSp macro="">
      <xdr:nvCxnSpPr>
        <xdr:cNvPr id="286" name="直線コネクタ 285"/>
        <xdr:cNvCxnSpPr/>
      </xdr:nvCxnSpPr>
      <xdr:spPr>
        <a:xfrm flipV="1">
          <a:off x="10475595" y="6045490"/>
          <a:ext cx="1270" cy="503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37556</xdr:rowOff>
    </xdr:from>
    <xdr:ext cx="534377" cy="259045"/>
    <xdr:sp macro="" textlink="">
      <xdr:nvSpPr>
        <xdr:cNvPr id="287" name="補助費等最小値テキスト"/>
        <xdr:cNvSpPr txBox="1"/>
      </xdr:nvSpPr>
      <xdr:spPr>
        <a:xfrm>
          <a:off x="10528300" y="6552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33729</xdr:rowOff>
    </xdr:from>
    <xdr:to>
      <xdr:col>55</xdr:col>
      <xdr:colOff>88900</xdr:colOff>
      <xdr:row>38</xdr:row>
      <xdr:rowOff>33729</xdr:rowOff>
    </xdr:to>
    <xdr:cxnSp macro="">
      <xdr:nvCxnSpPr>
        <xdr:cNvPr id="288" name="直線コネクタ 287"/>
        <xdr:cNvCxnSpPr/>
      </xdr:nvCxnSpPr>
      <xdr:spPr>
        <a:xfrm>
          <a:off x="10388600" y="6548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162867</xdr:rowOff>
    </xdr:from>
    <xdr:ext cx="534377" cy="259045"/>
    <xdr:sp macro="" textlink="">
      <xdr:nvSpPr>
        <xdr:cNvPr id="289" name="補助費等最大値テキスト"/>
        <xdr:cNvSpPr txBox="1"/>
      </xdr:nvSpPr>
      <xdr:spPr>
        <a:xfrm>
          <a:off x="10528300" y="5820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44740</xdr:rowOff>
    </xdr:from>
    <xdr:to>
      <xdr:col>55</xdr:col>
      <xdr:colOff>88900</xdr:colOff>
      <xdr:row>35</xdr:row>
      <xdr:rowOff>44740</xdr:rowOff>
    </xdr:to>
    <xdr:cxnSp macro="">
      <xdr:nvCxnSpPr>
        <xdr:cNvPr id="290" name="直線コネクタ 289"/>
        <xdr:cNvCxnSpPr/>
      </xdr:nvCxnSpPr>
      <xdr:spPr>
        <a:xfrm>
          <a:off x="10388600" y="604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42735</xdr:rowOff>
    </xdr:from>
    <xdr:to>
      <xdr:col>55</xdr:col>
      <xdr:colOff>0</xdr:colOff>
      <xdr:row>35</xdr:row>
      <xdr:rowOff>44740</xdr:rowOff>
    </xdr:to>
    <xdr:cxnSp macro="">
      <xdr:nvCxnSpPr>
        <xdr:cNvPr id="291" name="直線コネクタ 290"/>
        <xdr:cNvCxnSpPr/>
      </xdr:nvCxnSpPr>
      <xdr:spPr>
        <a:xfrm>
          <a:off x="9639300" y="5872035"/>
          <a:ext cx="838200" cy="173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161807</xdr:rowOff>
    </xdr:from>
    <xdr:ext cx="534377" cy="259045"/>
    <xdr:sp macro="" textlink="">
      <xdr:nvSpPr>
        <xdr:cNvPr id="292" name="補助費等平均値テキスト"/>
        <xdr:cNvSpPr txBox="1"/>
      </xdr:nvSpPr>
      <xdr:spPr>
        <a:xfrm>
          <a:off x="10528300" y="6334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11930</xdr:rowOff>
    </xdr:from>
    <xdr:to>
      <xdr:col>55</xdr:col>
      <xdr:colOff>50800</xdr:colOff>
      <xdr:row>37</xdr:row>
      <xdr:rowOff>113530</xdr:rowOff>
    </xdr:to>
    <xdr:sp macro="" textlink="">
      <xdr:nvSpPr>
        <xdr:cNvPr id="293" name="フローチャート: 判断 292"/>
        <xdr:cNvSpPr/>
      </xdr:nvSpPr>
      <xdr:spPr>
        <a:xfrm>
          <a:off x="10426700" y="635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52969</xdr:rowOff>
    </xdr:from>
    <xdr:to>
      <xdr:col>50</xdr:col>
      <xdr:colOff>114300</xdr:colOff>
      <xdr:row>34</xdr:row>
      <xdr:rowOff>42735</xdr:rowOff>
    </xdr:to>
    <xdr:cxnSp macro="">
      <xdr:nvCxnSpPr>
        <xdr:cNvPr id="294" name="直線コネクタ 293"/>
        <xdr:cNvCxnSpPr/>
      </xdr:nvCxnSpPr>
      <xdr:spPr>
        <a:xfrm>
          <a:off x="8750300" y="5196469"/>
          <a:ext cx="889000" cy="675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39347</xdr:rowOff>
    </xdr:from>
    <xdr:to>
      <xdr:col>50</xdr:col>
      <xdr:colOff>165100</xdr:colOff>
      <xdr:row>37</xdr:row>
      <xdr:rowOff>140947</xdr:rowOff>
    </xdr:to>
    <xdr:sp macro="" textlink="">
      <xdr:nvSpPr>
        <xdr:cNvPr id="295" name="フローチャート: 判断 294"/>
        <xdr:cNvSpPr/>
      </xdr:nvSpPr>
      <xdr:spPr>
        <a:xfrm>
          <a:off x="9588500" y="6382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132074</xdr:rowOff>
    </xdr:from>
    <xdr:ext cx="534377" cy="259045"/>
    <xdr:sp macro="" textlink="">
      <xdr:nvSpPr>
        <xdr:cNvPr id="296" name="テキスト ボックス 295"/>
        <xdr:cNvSpPr txBox="1"/>
      </xdr:nvSpPr>
      <xdr:spPr>
        <a:xfrm>
          <a:off x="9372111" y="6475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52969</xdr:rowOff>
    </xdr:from>
    <xdr:to>
      <xdr:col>45</xdr:col>
      <xdr:colOff>177800</xdr:colOff>
      <xdr:row>35</xdr:row>
      <xdr:rowOff>116566</xdr:rowOff>
    </xdr:to>
    <xdr:cxnSp macro="">
      <xdr:nvCxnSpPr>
        <xdr:cNvPr id="297" name="直線コネクタ 296"/>
        <xdr:cNvCxnSpPr/>
      </xdr:nvCxnSpPr>
      <xdr:spPr>
        <a:xfrm flipV="1">
          <a:off x="7861300" y="5196469"/>
          <a:ext cx="889000" cy="920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32</xdr:row>
      <xdr:rowOff>136754</xdr:rowOff>
    </xdr:from>
    <xdr:to>
      <xdr:col>46</xdr:col>
      <xdr:colOff>38100</xdr:colOff>
      <xdr:row>33</xdr:row>
      <xdr:rowOff>66904</xdr:rowOff>
    </xdr:to>
    <xdr:sp macro="" textlink="">
      <xdr:nvSpPr>
        <xdr:cNvPr id="298" name="フローチャート: 判断 297"/>
        <xdr:cNvSpPr/>
      </xdr:nvSpPr>
      <xdr:spPr>
        <a:xfrm>
          <a:off x="8699500" y="562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58031</xdr:rowOff>
    </xdr:from>
    <xdr:ext cx="599010" cy="259045"/>
    <xdr:sp macro="" textlink="">
      <xdr:nvSpPr>
        <xdr:cNvPr id="299" name="テキスト ボックス 298"/>
        <xdr:cNvSpPr txBox="1"/>
      </xdr:nvSpPr>
      <xdr:spPr>
        <a:xfrm>
          <a:off x="8450795" y="5715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116566</xdr:rowOff>
    </xdr:from>
    <xdr:to>
      <xdr:col>41</xdr:col>
      <xdr:colOff>50800</xdr:colOff>
      <xdr:row>35</xdr:row>
      <xdr:rowOff>131135</xdr:rowOff>
    </xdr:to>
    <xdr:cxnSp macro="">
      <xdr:nvCxnSpPr>
        <xdr:cNvPr id="300" name="直線コネクタ 299"/>
        <xdr:cNvCxnSpPr/>
      </xdr:nvCxnSpPr>
      <xdr:spPr>
        <a:xfrm flipV="1">
          <a:off x="6972300" y="6117316"/>
          <a:ext cx="889000" cy="14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96429</xdr:rowOff>
    </xdr:from>
    <xdr:to>
      <xdr:col>41</xdr:col>
      <xdr:colOff>101600</xdr:colOff>
      <xdr:row>38</xdr:row>
      <xdr:rowOff>26578</xdr:rowOff>
    </xdr:to>
    <xdr:sp macro="" textlink="">
      <xdr:nvSpPr>
        <xdr:cNvPr id="301" name="フローチャート: 判断 300"/>
        <xdr:cNvSpPr/>
      </xdr:nvSpPr>
      <xdr:spPr>
        <a:xfrm>
          <a:off x="7810500" y="644007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17705</xdr:rowOff>
    </xdr:from>
    <xdr:ext cx="534377" cy="259045"/>
    <xdr:sp macro="" textlink="">
      <xdr:nvSpPr>
        <xdr:cNvPr id="302" name="テキスト ボックス 301"/>
        <xdr:cNvSpPr txBox="1"/>
      </xdr:nvSpPr>
      <xdr:spPr>
        <a:xfrm>
          <a:off x="7594111" y="6532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109307</xdr:rowOff>
    </xdr:from>
    <xdr:to>
      <xdr:col>36</xdr:col>
      <xdr:colOff>165100</xdr:colOff>
      <xdr:row>38</xdr:row>
      <xdr:rowOff>39457</xdr:rowOff>
    </xdr:to>
    <xdr:sp macro="" textlink="">
      <xdr:nvSpPr>
        <xdr:cNvPr id="303" name="フローチャート: 判断 302"/>
        <xdr:cNvSpPr/>
      </xdr:nvSpPr>
      <xdr:spPr>
        <a:xfrm>
          <a:off x="6921500" y="645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30584</xdr:rowOff>
    </xdr:from>
    <xdr:ext cx="534377" cy="259045"/>
    <xdr:sp macro="" textlink="">
      <xdr:nvSpPr>
        <xdr:cNvPr id="304" name="テキスト ボックス 303"/>
        <xdr:cNvSpPr txBox="1"/>
      </xdr:nvSpPr>
      <xdr:spPr>
        <a:xfrm>
          <a:off x="6705111" y="6545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165390</xdr:rowOff>
    </xdr:from>
    <xdr:to>
      <xdr:col>55</xdr:col>
      <xdr:colOff>50800</xdr:colOff>
      <xdr:row>35</xdr:row>
      <xdr:rowOff>95540</xdr:rowOff>
    </xdr:to>
    <xdr:sp macro="" textlink="">
      <xdr:nvSpPr>
        <xdr:cNvPr id="310" name="楕円 309"/>
        <xdr:cNvSpPr/>
      </xdr:nvSpPr>
      <xdr:spPr>
        <a:xfrm>
          <a:off x="10426700" y="599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118417</xdr:rowOff>
    </xdr:from>
    <xdr:ext cx="534377" cy="259045"/>
    <xdr:sp macro="" textlink="">
      <xdr:nvSpPr>
        <xdr:cNvPr id="311" name="補助費等該当値テキスト"/>
        <xdr:cNvSpPr txBox="1"/>
      </xdr:nvSpPr>
      <xdr:spPr>
        <a:xfrm>
          <a:off x="10528300" y="5947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163385</xdr:rowOff>
    </xdr:from>
    <xdr:to>
      <xdr:col>50</xdr:col>
      <xdr:colOff>165100</xdr:colOff>
      <xdr:row>34</xdr:row>
      <xdr:rowOff>93535</xdr:rowOff>
    </xdr:to>
    <xdr:sp macro="" textlink="">
      <xdr:nvSpPr>
        <xdr:cNvPr id="312" name="楕円 311"/>
        <xdr:cNvSpPr/>
      </xdr:nvSpPr>
      <xdr:spPr>
        <a:xfrm>
          <a:off x="9588500" y="5821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110062</xdr:rowOff>
    </xdr:from>
    <xdr:ext cx="599010" cy="259045"/>
    <xdr:sp macro="" textlink="">
      <xdr:nvSpPr>
        <xdr:cNvPr id="313" name="テキスト ボックス 312"/>
        <xdr:cNvSpPr txBox="1"/>
      </xdr:nvSpPr>
      <xdr:spPr>
        <a:xfrm>
          <a:off x="9339795" y="5596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2169</xdr:rowOff>
    </xdr:from>
    <xdr:to>
      <xdr:col>46</xdr:col>
      <xdr:colOff>38100</xdr:colOff>
      <xdr:row>30</xdr:row>
      <xdr:rowOff>103769</xdr:rowOff>
    </xdr:to>
    <xdr:sp macro="" textlink="">
      <xdr:nvSpPr>
        <xdr:cNvPr id="314" name="楕円 313"/>
        <xdr:cNvSpPr/>
      </xdr:nvSpPr>
      <xdr:spPr>
        <a:xfrm>
          <a:off x="8699500" y="5145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120296</xdr:rowOff>
    </xdr:from>
    <xdr:ext cx="599010" cy="259045"/>
    <xdr:sp macro="" textlink="">
      <xdr:nvSpPr>
        <xdr:cNvPr id="315" name="テキスト ボックス 314"/>
        <xdr:cNvSpPr txBox="1"/>
      </xdr:nvSpPr>
      <xdr:spPr>
        <a:xfrm>
          <a:off x="8450795" y="4920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65766</xdr:rowOff>
    </xdr:from>
    <xdr:to>
      <xdr:col>41</xdr:col>
      <xdr:colOff>101600</xdr:colOff>
      <xdr:row>35</xdr:row>
      <xdr:rowOff>167366</xdr:rowOff>
    </xdr:to>
    <xdr:sp macro="" textlink="">
      <xdr:nvSpPr>
        <xdr:cNvPr id="316" name="楕円 315"/>
        <xdr:cNvSpPr/>
      </xdr:nvSpPr>
      <xdr:spPr>
        <a:xfrm>
          <a:off x="7810500" y="6066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12443</xdr:rowOff>
    </xdr:from>
    <xdr:ext cx="534377" cy="259045"/>
    <xdr:sp macro="" textlink="">
      <xdr:nvSpPr>
        <xdr:cNvPr id="317" name="テキスト ボックス 316"/>
        <xdr:cNvSpPr txBox="1"/>
      </xdr:nvSpPr>
      <xdr:spPr>
        <a:xfrm>
          <a:off x="7594111" y="5841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80335</xdr:rowOff>
    </xdr:from>
    <xdr:to>
      <xdr:col>36</xdr:col>
      <xdr:colOff>165100</xdr:colOff>
      <xdr:row>36</xdr:row>
      <xdr:rowOff>10485</xdr:rowOff>
    </xdr:to>
    <xdr:sp macro="" textlink="">
      <xdr:nvSpPr>
        <xdr:cNvPr id="318" name="楕円 317"/>
        <xdr:cNvSpPr/>
      </xdr:nvSpPr>
      <xdr:spPr>
        <a:xfrm>
          <a:off x="6921500" y="608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27012</xdr:rowOff>
    </xdr:from>
    <xdr:ext cx="534377" cy="259045"/>
    <xdr:sp macro="" textlink="">
      <xdr:nvSpPr>
        <xdr:cNvPr id="319" name="テキスト ボックス 318"/>
        <xdr:cNvSpPr txBox="1"/>
      </xdr:nvSpPr>
      <xdr:spPr>
        <a:xfrm>
          <a:off x="6705111" y="585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0" name="テキスト ボックス 329"/>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2" name="テキスト ボックス 331"/>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4" name="テキスト ボックス 333"/>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6" name="テキスト ボックス 335"/>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8" name="テキスト ボックス 337"/>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130180</xdr:rowOff>
    </xdr:from>
    <xdr:to>
      <xdr:col>54</xdr:col>
      <xdr:colOff>189865</xdr:colOff>
      <xdr:row>59</xdr:row>
      <xdr:rowOff>143325</xdr:rowOff>
    </xdr:to>
    <xdr:cxnSp macro="">
      <xdr:nvCxnSpPr>
        <xdr:cNvPr id="346" name="直線コネクタ 345"/>
        <xdr:cNvCxnSpPr/>
      </xdr:nvCxnSpPr>
      <xdr:spPr>
        <a:xfrm flipV="1">
          <a:off x="10475595" y="8702680"/>
          <a:ext cx="1270" cy="1556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147152</xdr:rowOff>
    </xdr:from>
    <xdr:ext cx="534377" cy="259045"/>
    <xdr:sp macro="" textlink="">
      <xdr:nvSpPr>
        <xdr:cNvPr id="347" name="普通建設事業費最小値テキスト"/>
        <xdr:cNvSpPr txBox="1"/>
      </xdr:nvSpPr>
      <xdr:spPr>
        <a:xfrm>
          <a:off x="10528300" y="10262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143325</xdr:rowOff>
    </xdr:from>
    <xdr:to>
      <xdr:col>55</xdr:col>
      <xdr:colOff>88900</xdr:colOff>
      <xdr:row>59</xdr:row>
      <xdr:rowOff>143325</xdr:rowOff>
    </xdr:to>
    <xdr:cxnSp macro="">
      <xdr:nvCxnSpPr>
        <xdr:cNvPr id="348" name="直線コネクタ 347"/>
        <xdr:cNvCxnSpPr/>
      </xdr:nvCxnSpPr>
      <xdr:spPr>
        <a:xfrm>
          <a:off x="10388600" y="10258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76857</xdr:rowOff>
    </xdr:from>
    <xdr:ext cx="599010" cy="259045"/>
    <xdr:sp macro="" textlink="">
      <xdr:nvSpPr>
        <xdr:cNvPr id="349" name="普通建設事業費最大値テキスト"/>
        <xdr:cNvSpPr txBox="1"/>
      </xdr:nvSpPr>
      <xdr:spPr>
        <a:xfrm>
          <a:off x="10528300" y="8477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130180</xdr:rowOff>
    </xdr:from>
    <xdr:to>
      <xdr:col>55</xdr:col>
      <xdr:colOff>88900</xdr:colOff>
      <xdr:row>50</xdr:row>
      <xdr:rowOff>130180</xdr:rowOff>
    </xdr:to>
    <xdr:cxnSp macro="">
      <xdr:nvCxnSpPr>
        <xdr:cNvPr id="350" name="直線コネクタ 349"/>
        <xdr:cNvCxnSpPr/>
      </xdr:nvCxnSpPr>
      <xdr:spPr>
        <a:xfrm>
          <a:off x="10388600" y="8702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87530</xdr:rowOff>
    </xdr:from>
    <xdr:to>
      <xdr:col>55</xdr:col>
      <xdr:colOff>0</xdr:colOff>
      <xdr:row>57</xdr:row>
      <xdr:rowOff>7863</xdr:rowOff>
    </xdr:to>
    <xdr:cxnSp macro="">
      <xdr:nvCxnSpPr>
        <xdr:cNvPr id="351" name="直線コネクタ 350"/>
        <xdr:cNvCxnSpPr/>
      </xdr:nvCxnSpPr>
      <xdr:spPr>
        <a:xfrm>
          <a:off x="9639300" y="9688730"/>
          <a:ext cx="838200" cy="91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137151</xdr:rowOff>
    </xdr:from>
    <xdr:ext cx="534377" cy="259045"/>
    <xdr:sp macro="" textlink="">
      <xdr:nvSpPr>
        <xdr:cNvPr id="352" name="普通建設事業費平均値テキスト"/>
        <xdr:cNvSpPr txBox="1"/>
      </xdr:nvSpPr>
      <xdr:spPr>
        <a:xfrm>
          <a:off x="10528300" y="9566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114274</xdr:rowOff>
    </xdr:from>
    <xdr:to>
      <xdr:col>55</xdr:col>
      <xdr:colOff>50800</xdr:colOff>
      <xdr:row>57</xdr:row>
      <xdr:rowOff>44424</xdr:rowOff>
    </xdr:to>
    <xdr:sp macro="" textlink="">
      <xdr:nvSpPr>
        <xdr:cNvPr id="353" name="フローチャート: 判断 352"/>
        <xdr:cNvSpPr/>
      </xdr:nvSpPr>
      <xdr:spPr>
        <a:xfrm>
          <a:off x="10426700" y="971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87530</xdr:rowOff>
    </xdr:from>
    <xdr:to>
      <xdr:col>50</xdr:col>
      <xdr:colOff>114300</xdr:colOff>
      <xdr:row>57</xdr:row>
      <xdr:rowOff>23784</xdr:rowOff>
    </xdr:to>
    <xdr:cxnSp macro="">
      <xdr:nvCxnSpPr>
        <xdr:cNvPr id="354" name="直線コネクタ 353"/>
        <xdr:cNvCxnSpPr/>
      </xdr:nvCxnSpPr>
      <xdr:spPr>
        <a:xfrm flipV="1">
          <a:off x="8750300" y="9688730"/>
          <a:ext cx="889000" cy="107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103514</xdr:rowOff>
    </xdr:from>
    <xdr:to>
      <xdr:col>50</xdr:col>
      <xdr:colOff>165100</xdr:colOff>
      <xdr:row>57</xdr:row>
      <xdr:rowOff>33664</xdr:rowOff>
    </xdr:to>
    <xdr:sp macro="" textlink="">
      <xdr:nvSpPr>
        <xdr:cNvPr id="355" name="フローチャート: 判断 354"/>
        <xdr:cNvSpPr/>
      </xdr:nvSpPr>
      <xdr:spPr>
        <a:xfrm>
          <a:off x="9588500" y="970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24791</xdr:rowOff>
    </xdr:from>
    <xdr:ext cx="534377" cy="259045"/>
    <xdr:sp macro="" textlink="">
      <xdr:nvSpPr>
        <xdr:cNvPr id="356" name="テキスト ボックス 355"/>
        <xdr:cNvSpPr txBox="1"/>
      </xdr:nvSpPr>
      <xdr:spPr>
        <a:xfrm>
          <a:off x="9372111" y="9797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154755</xdr:rowOff>
    </xdr:from>
    <xdr:to>
      <xdr:col>45</xdr:col>
      <xdr:colOff>177800</xdr:colOff>
      <xdr:row>57</xdr:row>
      <xdr:rowOff>23784</xdr:rowOff>
    </xdr:to>
    <xdr:cxnSp macro="">
      <xdr:nvCxnSpPr>
        <xdr:cNvPr id="357" name="直線コネクタ 356"/>
        <xdr:cNvCxnSpPr/>
      </xdr:nvCxnSpPr>
      <xdr:spPr>
        <a:xfrm>
          <a:off x="7861300" y="9241605"/>
          <a:ext cx="889000" cy="554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36795</xdr:rowOff>
    </xdr:from>
    <xdr:to>
      <xdr:col>46</xdr:col>
      <xdr:colOff>38100</xdr:colOff>
      <xdr:row>56</xdr:row>
      <xdr:rowOff>138395</xdr:rowOff>
    </xdr:to>
    <xdr:sp macro="" textlink="">
      <xdr:nvSpPr>
        <xdr:cNvPr id="358" name="フローチャート: 判断 357"/>
        <xdr:cNvSpPr/>
      </xdr:nvSpPr>
      <xdr:spPr>
        <a:xfrm>
          <a:off x="8699500" y="9637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154922</xdr:rowOff>
    </xdr:from>
    <xdr:ext cx="534377" cy="259045"/>
    <xdr:sp macro="" textlink="">
      <xdr:nvSpPr>
        <xdr:cNvPr id="359" name="テキスト ボックス 358"/>
        <xdr:cNvSpPr txBox="1"/>
      </xdr:nvSpPr>
      <xdr:spPr>
        <a:xfrm>
          <a:off x="8483111" y="9413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154755</xdr:rowOff>
    </xdr:from>
    <xdr:to>
      <xdr:col>41</xdr:col>
      <xdr:colOff>50800</xdr:colOff>
      <xdr:row>56</xdr:row>
      <xdr:rowOff>238</xdr:rowOff>
    </xdr:to>
    <xdr:cxnSp macro="">
      <xdr:nvCxnSpPr>
        <xdr:cNvPr id="360" name="直線コネクタ 359"/>
        <xdr:cNvCxnSpPr/>
      </xdr:nvCxnSpPr>
      <xdr:spPr>
        <a:xfrm flipV="1">
          <a:off x="6972300" y="9241605"/>
          <a:ext cx="889000" cy="359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42380</xdr:rowOff>
    </xdr:from>
    <xdr:to>
      <xdr:col>41</xdr:col>
      <xdr:colOff>101600</xdr:colOff>
      <xdr:row>56</xdr:row>
      <xdr:rowOff>143980</xdr:rowOff>
    </xdr:to>
    <xdr:sp macro="" textlink="">
      <xdr:nvSpPr>
        <xdr:cNvPr id="361" name="フローチャート: 判断 360"/>
        <xdr:cNvSpPr/>
      </xdr:nvSpPr>
      <xdr:spPr>
        <a:xfrm>
          <a:off x="7810500" y="964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135107</xdr:rowOff>
    </xdr:from>
    <xdr:ext cx="534377" cy="259045"/>
    <xdr:sp macro="" textlink="">
      <xdr:nvSpPr>
        <xdr:cNvPr id="362" name="テキスト ボックス 361"/>
        <xdr:cNvSpPr txBox="1"/>
      </xdr:nvSpPr>
      <xdr:spPr>
        <a:xfrm>
          <a:off x="7594111" y="9736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130424</xdr:rowOff>
    </xdr:from>
    <xdr:to>
      <xdr:col>36</xdr:col>
      <xdr:colOff>165100</xdr:colOff>
      <xdr:row>57</xdr:row>
      <xdr:rowOff>60574</xdr:rowOff>
    </xdr:to>
    <xdr:sp macro="" textlink="">
      <xdr:nvSpPr>
        <xdr:cNvPr id="363" name="フローチャート: 判断 362"/>
        <xdr:cNvSpPr/>
      </xdr:nvSpPr>
      <xdr:spPr>
        <a:xfrm>
          <a:off x="6921500" y="973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51701</xdr:rowOff>
    </xdr:from>
    <xdr:ext cx="534377" cy="259045"/>
    <xdr:sp macro="" textlink="">
      <xdr:nvSpPr>
        <xdr:cNvPr id="364" name="テキスト ボックス 363"/>
        <xdr:cNvSpPr txBox="1"/>
      </xdr:nvSpPr>
      <xdr:spPr>
        <a:xfrm>
          <a:off x="6705111" y="9824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128513</xdr:rowOff>
    </xdr:from>
    <xdr:to>
      <xdr:col>55</xdr:col>
      <xdr:colOff>50800</xdr:colOff>
      <xdr:row>57</xdr:row>
      <xdr:rowOff>58663</xdr:rowOff>
    </xdr:to>
    <xdr:sp macro="" textlink="">
      <xdr:nvSpPr>
        <xdr:cNvPr id="370" name="楕円 369"/>
        <xdr:cNvSpPr/>
      </xdr:nvSpPr>
      <xdr:spPr>
        <a:xfrm>
          <a:off x="10426700" y="9729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106940</xdr:rowOff>
    </xdr:from>
    <xdr:ext cx="534377" cy="259045"/>
    <xdr:sp macro="" textlink="">
      <xdr:nvSpPr>
        <xdr:cNvPr id="371" name="普通建設事業費該当値テキスト"/>
        <xdr:cNvSpPr txBox="1"/>
      </xdr:nvSpPr>
      <xdr:spPr>
        <a:xfrm>
          <a:off x="10528300" y="9708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36730</xdr:rowOff>
    </xdr:from>
    <xdr:to>
      <xdr:col>50</xdr:col>
      <xdr:colOff>165100</xdr:colOff>
      <xdr:row>56</xdr:row>
      <xdr:rowOff>138330</xdr:rowOff>
    </xdr:to>
    <xdr:sp macro="" textlink="">
      <xdr:nvSpPr>
        <xdr:cNvPr id="372" name="楕円 371"/>
        <xdr:cNvSpPr/>
      </xdr:nvSpPr>
      <xdr:spPr>
        <a:xfrm>
          <a:off x="9588500" y="963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154857</xdr:rowOff>
    </xdr:from>
    <xdr:ext cx="534377" cy="259045"/>
    <xdr:sp macro="" textlink="">
      <xdr:nvSpPr>
        <xdr:cNvPr id="373" name="テキスト ボックス 372"/>
        <xdr:cNvSpPr txBox="1"/>
      </xdr:nvSpPr>
      <xdr:spPr>
        <a:xfrm>
          <a:off x="9372111" y="9413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144434</xdr:rowOff>
    </xdr:from>
    <xdr:to>
      <xdr:col>46</xdr:col>
      <xdr:colOff>38100</xdr:colOff>
      <xdr:row>57</xdr:row>
      <xdr:rowOff>74584</xdr:rowOff>
    </xdr:to>
    <xdr:sp macro="" textlink="">
      <xdr:nvSpPr>
        <xdr:cNvPr id="374" name="楕円 373"/>
        <xdr:cNvSpPr/>
      </xdr:nvSpPr>
      <xdr:spPr>
        <a:xfrm>
          <a:off x="8699500" y="9745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65711</xdr:rowOff>
    </xdr:from>
    <xdr:ext cx="534377" cy="259045"/>
    <xdr:sp macro="" textlink="">
      <xdr:nvSpPr>
        <xdr:cNvPr id="375" name="テキスト ボックス 374"/>
        <xdr:cNvSpPr txBox="1"/>
      </xdr:nvSpPr>
      <xdr:spPr>
        <a:xfrm>
          <a:off x="8483111" y="9838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103955</xdr:rowOff>
    </xdr:from>
    <xdr:to>
      <xdr:col>41</xdr:col>
      <xdr:colOff>101600</xdr:colOff>
      <xdr:row>54</xdr:row>
      <xdr:rowOff>34105</xdr:rowOff>
    </xdr:to>
    <xdr:sp macro="" textlink="">
      <xdr:nvSpPr>
        <xdr:cNvPr id="376" name="楕円 375"/>
        <xdr:cNvSpPr/>
      </xdr:nvSpPr>
      <xdr:spPr>
        <a:xfrm>
          <a:off x="7810500" y="9190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50632</xdr:rowOff>
    </xdr:from>
    <xdr:ext cx="534377" cy="259045"/>
    <xdr:sp macro="" textlink="">
      <xdr:nvSpPr>
        <xdr:cNvPr id="377" name="テキスト ボックス 376"/>
        <xdr:cNvSpPr txBox="1"/>
      </xdr:nvSpPr>
      <xdr:spPr>
        <a:xfrm>
          <a:off x="7594111" y="8966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120888</xdr:rowOff>
    </xdr:from>
    <xdr:to>
      <xdr:col>36</xdr:col>
      <xdr:colOff>165100</xdr:colOff>
      <xdr:row>56</xdr:row>
      <xdr:rowOff>51038</xdr:rowOff>
    </xdr:to>
    <xdr:sp macro="" textlink="">
      <xdr:nvSpPr>
        <xdr:cNvPr id="378" name="楕円 377"/>
        <xdr:cNvSpPr/>
      </xdr:nvSpPr>
      <xdr:spPr>
        <a:xfrm>
          <a:off x="6921500" y="9550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67565</xdr:rowOff>
    </xdr:from>
    <xdr:ext cx="534377" cy="259045"/>
    <xdr:sp macro="" textlink="">
      <xdr:nvSpPr>
        <xdr:cNvPr id="379" name="テキスト ボックス 378"/>
        <xdr:cNvSpPr txBox="1"/>
      </xdr:nvSpPr>
      <xdr:spPr>
        <a:xfrm>
          <a:off x="6705111" y="9325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5" name="テキスト ボックス 39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7" name="テキスト ボックス 39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90848</xdr:rowOff>
    </xdr:from>
    <xdr:to>
      <xdr:col>54</xdr:col>
      <xdr:colOff>189865</xdr:colOff>
      <xdr:row>78</xdr:row>
      <xdr:rowOff>124475</xdr:rowOff>
    </xdr:to>
    <xdr:cxnSp macro="">
      <xdr:nvCxnSpPr>
        <xdr:cNvPr id="401" name="直線コネクタ 400"/>
        <xdr:cNvCxnSpPr/>
      </xdr:nvCxnSpPr>
      <xdr:spPr>
        <a:xfrm flipV="1">
          <a:off x="10475595" y="12263798"/>
          <a:ext cx="1270" cy="1233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128302</xdr:rowOff>
    </xdr:from>
    <xdr:ext cx="378565" cy="259045"/>
    <xdr:sp macro="" textlink="">
      <xdr:nvSpPr>
        <xdr:cNvPr id="402" name="普通建設事業費 （ うち新規整備　）最小値テキスト"/>
        <xdr:cNvSpPr txBox="1"/>
      </xdr:nvSpPr>
      <xdr:spPr>
        <a:xfrm>
          <a:off x="10528300" y="135014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124475</xdr:rowOff>
    </xdr:from>
    <xdr:to>
      <xdr:col>55</xdr:col>
      <xdr:colOff>88900</xdr:colOff>
      <xdr:row>78</xdr:row>
      <xdr:rowOff>124475</xdr:rowOff>
    </xdr:to>
    <xdr:cxnSp macro="">
      <xdr:nvCxnSpPr>
        <xdr:cNvPr id="403" name="直線コネクタ 402"/>
        <xdr:cNvCxnSpPr/>
      </xdr:nvCxnSpPr>
      <xdr:spPr>
        <a:xfrm>
          <a:off x="10388600" y="13497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37525</xdr:rowOff>
    </xdr:from>
    <xdr:ext cx="534377" cy="259045"/>
    <xdr:sp macro="" textlink="">
      <xdr:nvSpPr>
        <xdr:cNvPr id="404" name="普通建設事業費 （ うち新規整備　）最大値テキスト"/>
        <xdr:cNvSpPr txBox="1"/>
      </xdr:nvSpPr>
      <xdr:spPr>
        <a:xfrm>
          <a:off x="10528300" y="12039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90848</xdr:rowOff>
    </xdr:from>
    <xdr:to>
      <xdr:col>55</xdr:col>
      <xdr:colOff>88900</xdr:colOff>
      <xdr:row>71</xdr:row>
      <xdr:rowOff>90848</xdr:rowOff>
    </xdr:to>
    <xdr:cxnSp macro="">
      <xdr:nvCxnSpPr>
        <xdr:cNvPr id="405" name="直線コネクタ 404"/>
        <xdr:cNvCxnSpPr/>
      </xdr:nvCxnSpPr>
      <xdr:spPr>
        <a:xfrm>
          <a:off x="10388600" y="12263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8232</xdr:rowOff>
    </xdr:from>
    <xdr:to>
      <xdr:col>55</xdr:col>
      <xdr:colOff>0</xdr:colOff>
      <xdr:row>77</xdr:row>
      <xdr:rowOff>139585</xdr:rowOff>
    </xdr:to>
    <xdr:cxnSp macro="">
      <xdr:nvCxnSpPr>
        <xdr:cNvPr id="406" name="直線コネクタ 405"/>
        <xdr:cNvCxnSpPr/>
      </xdr:nvCxnSpPr>
      <xdr:spPr>
        <a:xfrm>
          <a:off x="9639300" y="13038432"/>
          <a:ext cx="838200" cy="302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170367</xdr:rowOff>
    </xdr:from>
    <xdr:ext cx="534377" cy="259045"/>
    <xdr:sp macro="" textlink="">
      <xdr:nvSpPr>
        <xdr:cNvPr id="407" name="普通建設事業費 （ うち新規整備　）平均値テキスト"/>
        <xdr:cNvSpPr txBox="1"/>
      </xdr:nvSpPr>
      <xdr:spPr>
        <a:xfrm>
          <a:off x="10528300" y="13029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147490</xdr:rowOff>
    </xdr:from>
    <xdr:to>
      <xdr:col>55</xdr:col>
      <xdr:colOff>50800</xdr:colOff>
      <xdr:row>77</xdr:row>
      <xdr:rowOff>77640</xdr:rowOff>
    </xdr:to>
    <xdr:sp macro="" textlink="">
      <xdr:nvSpPr>
        <xdr:cNvPr id="408" name="フローチャート: 判断 407"/>
        <xdr:cNvSpPr/>
      </xdr:nvSpPr>
      <xdr:spPr>
        <a:xfrm>
          <a:off x="10426700" y="1317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8232</xdr:rowOff>
    </xdr:from>
    <xdr:to>
      <xdr:col>50</xdr:col>
      <xdr:colOff>114300</xdr:colOff>
      <xdr:row>78</xdr:row>
      <xdr:rowOff>74800</xdr:rowOff>
    </xdr:to>
    <xdr:cxnSp macro="">
      <xdr:nvCxnSpPr>
        <xdr:cNvPr id="409" name="直線コネクタ 408"/>
        <xdr:cNvCxnSpPr/>
      </xdr:nvCxnSpPr>
      <xdr:spPr>
        <a:xfrm flipV="1">
          <a:off x="8750300" y="13038432"/>
          <a:ext cx="889000" cy="409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134117</xdr:rowOff>
    </xdr:from>
    <xdr:to>
      <xdr:col>50</xdr:col>
      <xdr:colOff>165100</xdr:colOff>
      <xdr:row>77</xdr:row>
      <xdr:rowOff>64267</xdr:rowOff>
    </xdr:to>
    <xdr:sp macro="" textlink="">
      <xdr:nvSpPr>
        <xdr:cNvPr id="410" name="フローチャート: 判断 409"/>
        <xdr:cNvSpPr/>
      </xdr:nvSpPr>
      <xdr:spPr>
        <a:xfrm>
          <a:off x="9588500" y="13164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55394</xdr:rowOff>
    </xdr:from>
    <xdr:ext cx="534377" cy="259045"/>
    <xdr:sp macro="" textlink="">
      <xdr:nvSpPr>
        <xdr:cNvPr id="411" name="テキスト ボックス 410"/>
        <xdr:cNvSpPr txBox="1"/>
      </xdr:nvSpPr>
      <xdr:spPr>
        <a:xfrm>
          <a:off x="9372111" y="13257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64674</xdr:rowOff>
    </xdr:from>
    <xdr:to>
      <xdr:col>45</xdr:col>
      <xdr:colOff>177800</xdr:colOff>
      <xdr:row>78</xdr:row>
      <xdr:rowOff>74800</xdr:rowOff>
    </xdr:to>
    <xdr:cxnSp macro="">
      <xdr:nvCxnSpPr>
        <xdr:cNvPr id="412" name="直線コネクタ 411"/>
        <xdr:cNvCxnSpPr/>
      </xdr:nvCxnSpPr>
      <xdr:spPr>
        <a:xfrm>
          <a:off x="7861300" y="13094874"/>
          <a:ext cx="889000" cy="353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116241</xdr:rowOff>
    </xdr:from>
    <xdr:to>
      <xdr:col>46</xdr:col>
      <xdr:colOff>38100</xdr:colOff>
      <xdr:row>77</xdr:row>
      <xdr:rowOff>46391</xdr:rowOff>
    </xdr:to>
    <xdr:sp macro="" textlink="">
      <xdr:nvSpPr>
        <xdr:cNvPr id="413" name="フローチャート: 判断 412"/>
        <xdr:cNvSpPr/>
      </xdr:nvSpPr>
      <xdr:spPr>
        <a:xfrm>
          <a:off x="8699500" y="13146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62917</xdr:rowOff>
    </xdr:from>
    <xdr:ext cx="534377" cy="259045"/>
    <xdr:sp macro="" textlink="">
      <xdr:nvSpPr>
        <xdr:cNvPr id="414" name="テキスト ボックス 413"/>
        <xdr:cNvSpPr txBox="1"/>
      </xdr:nvSpPr>
      <xdr:spPr>
        <a:xfrm>
          <a:off x="8483111" y="12921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64674</xdr:rowOff>
    </xdr:from>
    <xdr:to>
      <xdr:col>41</xdr:col>
      <xdr:colOff>50800</xdr:colOff>
      <xdr:row>77</xdr:row>
      <xdr:rowOff>85956</xdr:rowOff>
    </xdr:to>
    <xdr:cxnSp macro="">
      <xdr:nvCxnSpPr>
        <xdr:cNvPr id="415" name="直線コネクタ 414"/>
        <xdr:cNvCxnSpPr/>
      </xdr:nvCxnSpPr>
      <xdr:spPr>
        <a:xfrm flipV="1">
          <a:off x="6972300" y="13094874"/>
          <a:ext cx="889000" cy="192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143033</xdr:rowOff>
    </xdr:from>
    <xdr:to>
      <xdr:col>41</xdr:col>
      <xdr:colOff>101600</xdr:colOff>
      <xdr:row>77</xdr:row>
      <xdr:rowOff>73183</xdr:rowOff>
    </xdr:to>
    <xdr:sp macro="" textlink="">
      <xdr:nvSpPr>
        <xdr:cNvPr id="416" name="フローチャート: 判断 415"/>
        <xdr:cNvSpPr/>
      </xdr:nvSpPr>
      <xdr:spPr>
        <a:xfrm>
          <a:off x="7810500" y="1317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64310</xdr:rowOff>
    </xdr:from>
    <xdr:ext cx="534377" cy="259045"/>
    <xdr:sp macro="" textlink="">
      <xdr:nvSpPr>
        <xdr:cNvPr id="417" name="テキスト ボックス 416"/>
        <xdr:cNvSpPr txBox="1"/>
      </xdr:nvSpPr>
      <xdr:spPr>
        <a:xfrm>
          <a:off x="7594111" y="13265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29601</xdr:rowOff>
    </xdr:from>
    <xdr:to>
      <xdr:col>36</xdr:col>
      <xdr:colOff>165100</xdr:colOff>
      <xdr:row>77</xdr:row>
      <xdr:rowOff>131201</xdr:rowOff>
    </xdr:to>
    <xdr:sp macro="" textlink="">
      <xdr:nvSpPr>
        <xdr:cNvPr id="418" name="フローチャート: 判断 417"/>
        <xdr:cNvSpPr/>
      </xdr:nvSpPr>
      <xdr:spPr>
        <a:xfrm>
          <a:off x="6921500" y="1323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147728</xdr:rowOff>
    </xdr:from>
    <xdr:ext cx="534377" cy="259045"/>
    <xdr:sp macro="" textlink="">
      <xdr:nvSpPr>
        <xdr:cNvPr id="419" name="テキスト ボックス 418"/>
        <xdr:cNvSpPr txBox="1"/>
      </xdr:nvSpPr>
      <xdr:spPr>
        <a:xfrm>
          <a:off x="6705111" y="1300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88785</xdr:rowOff>
    </xdr:from>
    <xdr:to>
      <xdr:col>55</xdr:col>
      <xdr:colOff>50800</xdr:colOff>
      <xdr:row>78</xdr:row>
      <xdr:rowOff>18935</xdr:rowOff>
    </xdr:to>
    <xdr:sp macro="" textlink="">
      <xdr:nvSpPr>
        <xdr:cNvPr id="425" name="楕円 424"/>
        <xdr:cNvSpPr/>
      </xdr:nvSpPr>
      <xdr:spPr>
        <a:xfrm>
          <a:off x="10426700" y="13290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67212</xdr:rowOff>
    </xdr:from>
    <xdr:ext cx="469744" cy="259045"/>
    <xdr:sp macro="" textlink="">
      <xdr:nvSpPr>
        <xdr:cNvPr id="426" name="普通建設事業費 （ うち新規整備　）該当値テキスト"/>
        <xdr:cNvSpPr txBox="1"/>
      </xdr:nvSpPr>
      <xdr:spPr>
        <a:xfrm>
          <a:off x="10528300" y="13268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128882</xdr:rowOff>
    </xdr:from>
    <xdr:to>
      <xdr:col>50</xdr:col>
      <xdr:colOff>165100</xdr:colOff>
      <xdr:row>76</xdr:row>
      <xdr:rowOff>59032</xdr:rowOff>
    </xdr:to>
    <xdr:sp macro="" textlink="">
      <xdr:nvSpPr>
        <xdr:cNvPr id="427" name="楕円 426"/>
        <xdr:cNvSpPr/>
      </xdr:nvSpPr>
      <xdr:spPr>
        <a:xfrm>
          <a:off x="9588500" y="12987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75559</xdr:rowOff>
    </xdr:from>
    <xdr:ext cx="534377" cy="259045"/>
    <xdr:sp macro="" textlink="">
      <xdr:nvSpPr>
        <xdr:cNvPr id="428" name="テキスト ボックス 427"/>
        <xdr:cNvSpPr txBox="1"/>
      </xdr:nvSpPr>
      <xdr:spPr>
        <a:xfrm>
          <a:off x="9372111" y="12762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24000</xdr:rowOff>
    </xdr:from>
    <xdr:to>
      <xdr:col>46</xdr:col>
      <xdr:colOff>38100</xdr:colOff>
      <xdr:row>78</xdr:row>
      <xdr:rowOff>125600</xdr:rowOff>
    </xdr:to>
    <xdr:sp macro="" textlink="">
      <xdr:nvSpPr>
        <xdr:cNvPr id="429" name="楕円 428"/>
        <xdr:cNvSpPr/>
      </xdr:nvSpPr>
      <xdr:spPr>
        <a:xfrm>
          <a:off x="8699500" y="1339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116727</xdr:rowOff>
    </xdr:from>
    <xdr:ext cx="469744" cy="259045"/>
    <xdr:sp macro="" textlink="">
      <xdr:nvSpPr>
        <xdr:cNvPr id="430" name="テキスト ボックス 429"/>
        <xdr:cNvSpPr txBox="1"/>
      </xdr:nvSpPr>
      <xdr:spPr>
        <a:xfrm>
          <a:off x="8515428" y="13489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13874</xdr:rowOff>
    </xdr:from>
    <xdr:to>
      <xdr:col>41</xdr:col>
      <xdr:colOff>101600</xdr:colOff>
      <xdr:row>76</xdr:row>
      <xdr:rowOff>115474</xdr:rowOff>
    </xdr:to>
    <xdr:sp macro="" textlink="">
      <xdr:nvSpPr>
        <xdr:cNvPr id="431" name="楕円 430"/>
        <xdr:cNvSpPr/>
      </xdr:nvSpPr>
      <xdr:spPr>
        <a:xfrm>
          <a:off x="7810500" y="13044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132001</xdr:rowOff>
    </xdr:from>
    <xdr:ext cx="534377" cy="259045"/>
    <xdr:sp macro="" textlink="">
      <xdr:nvSpPr>
        <xdr:cNvPr id="432" name="テキスト ボックス 431"/>
        <xdr:cNvSpPr txBox="1"/>
      </xdr:nvSpPr>
      <xdr:spPr>
        <a:xfrm>
          <a:off x="7594111" y="12819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35156</xdr:rowOff>
    </xdr:from>
    <xdr:to>
      <xdr:col>36</xdr:col>
      <xdr:colOff>165100</xdr:colOff>
      <xdr:row>77</xdr:row>
      <xdr:rowOff>136756</xdr:rowOff>
    </xdr:to>
    <xdr:sp macro="" textlink="">
      <xdr:nvSpPr>
        <xdr:cNvPr id="433" name="楕円 432"/>
        <xdr:cNvSpPr/>
      </xdr:nvSpPr>
      <xdr:spPr>
        <a:xfrm>
          <a:off x="6921500" y="1323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127883</xdr:rowOff>
    </xdr:from>
    <xdr:ext cx="469744" cy="259045"/>
    <xdr:sp macro="" textlink="">
      <xdr:nvSpPr>
        <xdr:cNvPr id="434" name="テキスト ボックス 433"/>
        <xdr:cNvSpPr txBox="1"/>
      </xdr:nvSpPr>
      <xdr:spPr>
        <a:xfrm>
          <a:off x="6737428" y="13329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6" name="テキスト ボックス 44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8" name="テキスト ボックス 447"/>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0" name="テキスト ボックス 449"/>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2" name="テキスト ボックス 451"/>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4" name="テキスト ボックス 453"/>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149141</xdr:rowOff>
    </xdr:from>
    <xdr:to>
      <xdr:col>54</xdr:col>
      <xdr:colOff>189865</xdr:colOff>
      <xdr:row>98</xdr:row>
      <xdr:rowOff>25081</xdr:rowOff>
    </xdr:to>
    <xdr:cxnSp macro="">
      <xdr:nvCxnSpPr>
        <xdr:cNvPr id="456" name="直線コネクタ 455"/>
        <xdr:cNvCxnSpPr/>
      </xdr:nvCxnSpPr>
      <xdr:spPr>
        <a:xfrm flipV="1">
          <a:off x="10475595" y="15579641"/>
          <a:ext cx="1270" cy="1247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28908</xdr:rowOff>
    </xdr:from>
    <xdr:ext cx="469744" cy="259045"/>
    <xdr:sp macro="" textlink="">
      <xdr:nvSpPr>
        <xdr:cNvPr id="457" name="普通建設事業費 （ うち更新整備　）最小値テキスト"/>
        <xdr:cNvSpPr txBox="1"/>
      </xdr:nvSpPr>
      <xdr:spPr>
        <a:xfrm>
          <a:off x="10528300" y="16831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25081</xdr:rowOff>
    </xdr:from>
    <xdr:to>
      <xdr:col>55</xdr:col>
      <xdr:colOff>88900</xdr:colOff>
      <xdr:row>98</xdr:row>
      <xdr:rowOff>25081</xdr:rowOff>
    </xdr:to>
    <xdr:cxnSp macro="">
      <xdr:nvCxnSpPr>
        <xdr:cNvPr id="458" name="直線コネクタ 457"/>
        <xdr:cNvCxnSpPr/>
      </xdr:nvCxnSpPr>
      <xdr:spPr>
        <a:xfrm>
          <a:off x="10388600" y="16827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95818</xdr:rowOff>
    </xdr:from>
    <xdr:ext cx="534377" cy="259045"/>
    <xdr:sp macro="" textlink="">
      <xdr:nvSpPr>
        <xdr:cNvPr id="459" name="普通建設事業費 （ うち更新整備　）最大値テキスト"/>
        <xdr:cNvSpPr txBox="1"/>
      </xdr:nvSpPr>
      <xdr:spPr>
        <a:xfrm>
          <a:off x="10528300" y="15354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149141</xdr:rowOff>
    </xdr:from>
    <xdr:to>
      <xdr:col>55</xdr:col>
      <xdr:colOff>88900</xdr:colOff>
      <xdr:row>90</xdr:row>
      <xdr:rowOff>149141</xdr:rowOff>
    </xdr:to>
    <xdr:cxnSp macro="">
      <xdr:nvCxnSpPr>
        <xdr:cNvPr id="460" name="直線コネクタ 459"/>
        <xdr:cNvCxnSpPr/>
      </xdr:nvCxnSpPr>
      <xdr:spPr>
        <a:xfrm>
          <a:off x="10388600" y="15579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45289</xdr:rowOff>
    </xdr:from>
    <xdr:to>
      <xdr:col>55</xdr:col>
      <xdr:colOff>0</xdr:colOff>
      <xdr:row>95</xdr:row>
      <xdr:rowOff>160663</xdr:rowOff>
    </xdr:to>
    <xdr:cxnSp macro="">
      <xdr:nvCxnSpPr>
        <xdr:cNvPr id="461" name="直線コネクタ 460"/>
        <xdr:cNvCxnSpPr/>
      </xdr:nvCxnSpPr>
      <xdr:spPr>
        <a:xfrm flipV="1">
          <a:off x="9639300" y="16161589"/>
          <a:ext cx="838200" cy="286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148869</xdr:rowOff>
    </xdr:from>
    <xdr:ext cx="534377" cy="259045"/>
    <xdr:sp macro="" textlink="">
      <xdr:nvSpPr>
        <xdr:cNvPr id="462" name="普通建設事業費 （ うち更新整備　）平均値テキスト"/>
        <xdr:cNvSpPr txBox="1"/>
      </xdr:nvSpPr>
      <xdr:spPr>
        <a:xfrm>
          <a:off x="10528300" y="162651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170442</xdr:rowOff>
    </xdr:from>
    <xdr:to>
      <xdr:col>55</xdr:col>
      <xdr:colOff>50800</xdr:colOff>
      <xdr:row>95</xdr:row>
      <xdr:rowOff>100592</xdr:rowOff>
    </xdr:to>
    <xdr:sp macro="" textlink="">
      <xdr:nvSpPr>
        <xdr:cNvPr id="463" name="フローチャート: 判断 462"/>
        <xdr:cNvSpPr/>
      </xdr:nvSpPr>
      <xdr:spPr>
        <a:xfrm>
          <a:off x="10426700" y="16286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38202</xdr:rowOff>
    </xdr:from>
    <xdr:to>
      <xdr:col>50</xdr:col>
      <xdr:colOff>114300</xdr:colOff>
      <xdr:row>95</xdr:row>
      <xdr:rowOff>160663</xdr:rowOff>
    </xdr:to>
    <xdr:cxnSp macro="">
      <xdr:nvCxnSpPr>
        <xdr:cNvPr id="464" name="直線コネクタ 463"/>
        <xdr:cNvCxnSpPr/>
      </xdr:nvCxnSpPr>
      <xdr:spPr>
        <a:xfrm>
          <a:off x="8750300" y="16154502"/>
          <a:ext cx="889000" cy="293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16250</xdr:rowOff>
    </xdr:from>
    <xdr:to>
      <xdr:col>50</xdr:col>
      <xdr:colOff>165100</xdr:colOff>
      <xdr:row>95</xdr:row>
      <xdr:rowOff>117850</xdr:rowOff>
    </xdr:to>
    <xdr:sp macro="" textlink="">
      <xdr:nvSpPr>
        <xdr:cNvPr id="465" name="フローチャート: 判断 464"/>
        <xdr:cNvSpPr/>
      </xdr:nvSpPr>
      <xdr:spPr>
        <a:xfrm>
          <a:off x="9588500" y="163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134377</xdr:rowOff>
    </xdr:from>
    <xdr:ext cx="534377" cy="259045"/>
    <xdr:sp macro="" textlink="">
      <xdr:nvSpPr>
        <xdr:cNvPr id="466" name="テキスト ボックス 465"/>
        <xdr:cNvSpPr txBox="1"/>
      </xdr:nvSpPr>
      <xdr:spPr>
        <a:xfrm>
          <a:off x="9372111" y="16079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91</xdr:row>
      <xdr:rowOff>117366</xdr:rowOff>
    </xdr:from>
    <xdr:to>
      <xdr:col>45</xdr:col>
      <xdr:colOff>177800</xdr:colOff>
      <xdr:row>94</xdr:row>
      <xdr:rowOff>38202</xdr:rowOff>
    </xdr:to>
    <xdr:cxnSp macro="">
      <xdr:nvCxnSpPr>
        <xdr:cNvPr id="467" name="直線コネクタ 466"/>
        <xdr:cNvCxnSpPr/>
      </xdr:nvCxnSpPr>
      <xdr:spPr>
        <a:xfrm>
          <a:off x="7861300" y="15719316"/>
          <a:ext cx="889000" cy="435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143810</xdr:rowOff>
    </xdr:from>
    <xdr:to>
      <xdr:col>46</xdr:col>
      <xdr:colOff>38100</xdr:colOff>
      <xdr:row>95</xdr:row>
      <xdr:rowOff>73960</xdr:rowOff>
    </xdr:to>
    <xdr:sp macro="" textlink="">
      <xdr:nvSpPr>
        <xdr:cNvPr id="468" name="フローチャート: 判断 467"/>
        <xdr:cNvSpPr/>
      </xdr:nvSpPr>
      <xdr:spPr>
        <a:xfrm>
          <a:off x="8699500" y="1626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65087</xdr:rowOff>
    </xdr:from>
    <xdr:ext cx="534377" cy="259045"/>
    <xdr:sp macro="" textlink="">
      <xdr:nvSpPr>
        <xdr:cNvPr id="469" name="テキスト ボックス 468"/>
        <xdr:cNvSpPr txBox="1"/>
      </xdr:nvSpPr>
      <xdr:spPr>
        <a:xfrm>
          <a:off x="8483111" y="16352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91</xdr:row>
      <xdr:rowOff>117366</xdr:rowOff>
    </xdr:from>
    <xdr:to>
      <xdr:col>41</xdr:col>
      <xdr:colOff>50800</xdr:colOff>
      <xdr:row>93</xdr:row>
      <xdr:rowOff>77727</xdr:rowOff>
    </xdr:to>
    <xdr:cxnSp macro="">
      <xdr:nvCxnSpPr>
        <xdr:cNvPr id="470" name="直線コネクタ 469"/>
        <xdr:cNvCxnSpPr/>
      </xdr:nvCxnSpPr>
      <xdr:spPr>
        <a:xfrm flipV="1">
          <a:off x="6972300" y="15719316"/>
          <a:ext cx="889000" cy="303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122710</xdr:rowOff>
    </xdr:from>
    <xdr:to>
      <xdr:col>41</xdr:col>
      <xdr:colOff>101600</xdr:colOff>
      <xdr:row>95</xdr:row>
      <xdr:rowOff>52860</xdr:rowOff>
    </xdr:to>
    <xdr:sp macro="" textlink="">
      <xdr:nvSpPr>
        <xdr:cNvPr id="471" name="フローチャート: 判断 470"/>
        <xdr:cNvSpPr/>
      </xdr:nvSpPr>
      <xdr:spPr>
        <a:xfrm>
          <a:off x="7810500" y="16239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43987</xdr:rowOff>
    </xdr:from>
    <xdr:ext cx="534377" cy="259045"/>
    <xdr:sp macro="" textlink="">
      <xdr:nvSpPr>
        <xdr:cNvPr id="472" name="テキスト ボックス 471"/>
        <xdr:cNvSpPr txBox="1"/>
      </xdr:nvSpPr>
      <xdr:spPr>
        <a:xfrm>
          <a:off x="7594111" y="16331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9347</xdr:rowOff>
    </xdr:from>
    <xdr:to>
      <xdr:col>36</xdr:col>
      <xdr:colOff>165100</xdr:colOff>
      <xdr:row>95</xdr:row>
      <xdr:rowOff>110947</xdr:rowOff>
    </xdr:to>
    <xdr:sp macro="" textlink="">
      <xdr:nvSpPr>
        <xdr:cNvPr id="473" name="フローチャート: 判断 472"/>
        <xdr:cNvSpPr/>
      </xdr:nvSpPr>
      <xdr:spPr>
        <a:xfrm>
          <a:off x="6921500" y="1629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102074</xdr:rowOff>
    </xdr:from>
    <xdr:ext cx="534377" cy="259045"/>
    <xdr:sp macro="" textlink="">
      <xdr:nvSpPr>
        <xdr:cNvPr id="474" name="テキスト ボックス 473"/>
        <xdr:cNvSpPr txBox="1"/>
      </xdr:nvSpPr>
      <xdr:spPr>
        <a:xfrm>
          <a:off x="6705111" y="1638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165939</xdr:rowOff>
    </xdr:from>
    <xdr:to>
      <xdr:col>55</xdr:col>
      <xdr:colOff>50800</xdr:colOff>
      <xdr:row>94</xdr:row>
      <xdr:rowOff>96089</xdr:rowOff>
    </xdr:to>
    <xdr:sp macro="" textlink="">
      <xdr:nvSpPr>
        <xdr:cNvPr id="480" name="楕円 479"/>
        <xdr:cNvSpPr/>
      </xdr:nvSpPr>
      <xdr:spPr>
        <a:xfrm>
          <a:off x="10426700" y="16110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17366</xdr:rowOff>
    </xdr:from>
    <xdr:ext cx="534377" cy="259045"/>
    <xdr:sp macro="" textlink="">
      <xdr:nvSpPr>
        <xdr:cNvPr id="481" name="普通建設事業費 （ うち更新整備　）該当値テキスト"/>
        <xdr:cNvSpPr txBox="1"/>
      </xdr:nvSpPr>
      <xdr:spPr>
        <a:xfrm>
          <a:off x="10528300" y="15962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109863</xdr:rowOff>
    </xdr:from>
    <xdr:to>
      <xdr:col>50</xdr:col>
      <xdr:colOff>165100</xdr:colOff>
      <xdr:row>96</xdr:row>
      <xdr:rowOff>40013</xdr:rowOff>
    </xdr:to>
    <xdr:sp macro="" textlink="">
      <xdr:nvSpPr>
        <xdr:cNvPr id="482" name="楕円 481"/>
        <xdr:cNvSpPr/>
      </xdr:nvSpPr>
      <xdr:spPr>
        <a:xfrm>
          <a:off x="9588500" y="16397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31140</xdr:rowOff>
    </xdr:from>
    <xdr:ext cx="534377" cy="259045"/>
    <xdr:sp macro="" textlink="">
      <xdr:nvSpPr>
        <xdr:cNvPr id="483" name="テキスト ボックス 482"/>
        <xdr:cNvSpPr txBox="1"/>
      </xdr:nvSpPr>
      <xdr:spPr>
        <a:xfrm>
          <a:off x="9372111" y="16490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158852</xdr:rowOff>
    </xdr:from>
    <xdr:to>
      <xdr:col>46</xdr:col>
      <xdr:colOff>38100</xdr:colOff>
      <xdr:row>94</xdr:row>
      <xdr:rowOff>89002</xdr:rowOff>
    </xdr:to>
    <xdr:sp macro="" textlink="">
      <xdr:nvSpPr>
        <xdr:cNvPr id="484" name="楕円 483"/>
        <xdr:cNvSpPr/>
      </xdr:nvSpPr>
      <xdr:spPr>
        <a:xfrm>
          <a:off x="8699500" y="16103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105529</xdr:rowOff>
    </xdr:from>
    <xdr:ext cx="534377" cy="259045"/>
    <xdr:sp macro="" textlink="">
      <xdr:nvSpPr>
        <xdr:cNvPr id="485" name="テキスト ボックス 484"/>
        <xdr:cNvSpPr txBox="1"/>
      </xdr:nvSpPr>
      <xdr:spPr>
        <a:xfrm>
          <a:off x="8483111" y="15878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91</xdr:row>
      <xdr:rowOff>66566</xdr:rowOff>
    </xdr:from>
    <xdr:to>
      <xdr:col>41</xdr:col>
      <xdr:colOff>101600</xdr:colOff>
      <xdr:row>91</xdr:row>
      <xdr:rowOff>168166</xdr:rowOff>
    </xdr:to>
    <xdr:sp macro="" textlink="">
      <xdr:nvSpPr>
        <xdr:cNvPr id="486" name="楕円 485"/>
        <xdr:cNvSpPr/>
      </xdr:nvSpPr>
      <xdr:spPr>
        <a:xfrm>
          <a:off x="7810500" y="15668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90</xdr:row>
      <xdr:rowOff>13243</xdr:rowOff>
    </xdr:from>
    <xdr:ext cx="534377" cy="259045"/>
    <xdr:sp macro="" textlink="">
      <xdr:nvSpPr>
        <xdr:cNvPr id="487" name="テキスト ボックス 486"/>
        <xdr:cNvSpPr txBox="1"/>
      </xdr:nvSpPr>
      <xdr:spPr>
        <a:xfrm>
          <a:off x="7594111" y="15443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26927</xdr:rowOff>
    </xdr:from>
    <xdr:to>
      <xdr:col>36</xdr:col>
      <xdr:colOff>165100</xdr:colOff>
      <xdr:row>93</xdr:row>
      <xdr:rowOff>128527</xdr:rowOff>
    </xdr:to>
    <xdr:sp macro="" textlink="">
      <xdr:nvSpPr>
        <xdr:cNvPr id="488" name="楕円 487"/>
        <xdr:cNvSpPr/>
      </xdr:nvSpPr>
      <xdr:spPr>
        <a:xfrm>
          <a:off x="6921500" y="1597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91</xdr:row>
      <xdr:rowOff>145054</xdr:rowOff>
    </xdr:from>
    <xdr:ext cx="534377" cy="259045"/>
    <xdr:sp macro="" textlink="">
      <xdr:nvSpPr>
        <xdr:cNvPr id="489" name="テキスト ボックス 488"/>
        <xdr:cNvSpPr txBox="1"/>
      </xdr:nvSpPr>
      <xdr:spPr>
        <a:xfrm>
          <a:off x="6705111" y="15747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0" name="直線コネクタ 49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1" name="テキスト ボックス 50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2" name="直線コネクタ 50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3" name="テキスト ボックス 502"/>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505" name="テキスト ボックス 504"/>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6" name="直線コネクタ 50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07" name="テキスト ボックス 506"/>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8" name="直線コネクタ 50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9" name="テキスト ボックス 508"/>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57785</xdr:rowOff>
    </xdr:from>
    <xdr:to>
      <xdr:col>85</xdr:col>
      <xdr:colOff>126364</xdr:colOff>
      <xdr:row>39</xdr:row>
      <xdr:rowOff>44450</xdr:rowOff>
    </xdr:to>
    <xdr:cxnSp macro="">
      <xdr:nvCxnSpPr>
        <xdr:cNvPr id="513" name="直線コネクタ 512"/>
        <xdr:cNvCxnSpPr/>
      </xdr:nvCxnSpPr>
      <xdr:spPr>
        <a:xfrm flipV="1">
          <a:off x="16317595" y="5201285"/>
          <a:ext cx="1269" cy="1529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4"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5" name="直線コネクタ 514"/>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4462</xdr:rowOff>
    </xdr:from>
    <xdr:ext cx="534377" cy="259045"/>
    <xdr:sp macro="" textlink="">
      <xdr:nvSpPr>
        <xdr:cNvPr id="516" name="災害復旧事業費最大値テキスト"/>
        <xdr:cNvSpPr txBox="1"/>
      </xdr:nvSpPr>
      <xdr:spPr>
        <a:xfrm>
          <a:off x="16370300" y="4976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57785</xdr:rowOff>
    </xdr:from>
    <xdr:to>
      <xdr:col>86</xdr:col>
      <xdr:colOff>25400</xdr:colOff>
      <xdr:row>30</xdr:row>
      <xdr:rowOff>57785</xdr:rowOff>
    </xdr:to>
    <xdr:cxnSp macro="">
      <xdr:nvCxnSpPr>
        <xdr:cNvPr id="517" name="直線コネクタ 516"/>
        <xdr:cNvCxnSpPr/>
      </xdr:nvCxnSpPr>
      <xdr:spPr>
        <a:xfrm>
          <a:off x="16230600" y="5201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10922</xdr:rowOff>
    </xdr:from>
    <xdr:to>
      <xdr:col>85</xdr:col>
      <xdr:colOff>127000</xdr:colOff>
      <xdr:row>37</xdr:row>
      <xdr:rowOff>76581</xdr:rowOff>
    </xdr:to>
    <xdr:cxnSp macro="">
      <xdr:nvCxnSpPr>
        <xdr:cNvPr id="518" name="直線コネクタ 517"/>
        <xdr:cNvCxnSpPr/>
      </xdr:nvCxnSpPr>
      <xdr:spPr>
        <a:xfrm flipV="1">
          <a:off x="15481300" y="6354572"/>
          <a:ext cx="838200" cy="65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45483</xdr:rowOff>
    </xdr:from>
    <xdr:ext cx="378565" cy="259045"/>
    <xdr:sp macro="" textlink="">
      <xdr:nvSpPr>
        <xdr:cNvPr id="519" name="災害復旧事業費平均値テキスト"/>
        <xdr:cNvSpPr txBox="1"/>
      </xdr:nvSpPr>
      <xdr:spPr>
        <a:xfrm>
          <a:off x="16370300" y="656058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67056</xdr:rowOff>
    </xdr:from>
    <xdr:to>
      <xdr:col>85</xdr:col>
      <xdr:colOff>177800</xdr:colOff>
      <xdr:row>38</xdr:row>
      <xdr:rowOff>168656</xdr:rowOff>
    </xdr:to>
    <xdr:sp macro="" textlink="">
      <xdr:nvSpPr>
        <xdr:cNvPr id="520" name="フローチャート: 判断 519"/>
        <xdr:cNvSpPr/>
      </xdr:nvSpPr>
      <xdr:spPr>
        <a:xfrm>
          <a:off x="16268700" y="658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76581</xdr:rowOff>
    </xdr:from>
    <xdr:to>
      <xdr:col>81</xdr:col>
      <xdr:colOff>50800</xdr:colOff>
      <xdr:row>38</xdr:row>
      <xdr:rowOff>106172</xdr:rowOff>
    </xdr:to>
    <xdr:cxnSp macro="">
      <xdr:nvCxnSpPr>
        <xdr:cNvPr id="521" name="直線コネクタ 520"/>
        <xdr:cNvCxnSpPr/>
      </xdr:nvCxnSpPr>
      <xdr:spPr>
        <a:xfrm flipV="1">
          <a:off x="14592300" y="6420231"/>
          <a:ext cx="889000" cy="201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165608</xdr:rowOff>
    </xdr:from>
    <xdr:to>
      <xdr:col>81</xdr:col>
      <xdr:colOff>101600</xdr:colOff>
      <xdr:row>38</xdr:row>
      <xdr:rowOff>95758</xdr:rowOff>
    </xdr:to>
    <xdr:sp macro="" textlink="">
      <xdr:nvSpPr>
        <xdr:cNvPr id="522" name="フローチャート: 判断 521"/>
        <xdr:cNvSpPr/>
      </xdr:nvSpPr>
      <xdr:spPr>
        <a:xfrm>
          <a:off x="15430500" y="650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86885</xdr:rowOff>
    </xdr:from>
    <xdr:ext cx="469744" cy="259045"/>
    <xdr:sp macro="" textlink="">
      <xdr:nvSpPr>
        <xdr:cNvPr id="523" name="テキスト ボックス 522"/>
        <xdr:cNvSpPr txBox="1"/>
      </xdr:nvSpPr>
      <xdr:spPr>
        <a:xfrm>
          <a:off x="15246428" y="6601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87757</xdr:rowOff>
    </xdr:from>
    <xdr:to>
      <xdr:col>76</xdr:col>
      <xdr:colOff>114300</xdr:colOff>
      <xdr:row>38</xdr:row>
      <xdr:rowOff>106172</xdr:rowOff>
    </xdr:to>
    <xdr:cxnSp macro="">
      <xdr:nvCxnSpPr>
        <xdr:cNvPr id="524" name="直線コネクタ 523"/>
        <xdr:cNvCxnSpPr/>
      </xdr:nvCxnSpPr>
      <xdr:spPr>
        <a:xfrm>
          <a:off x="13703300" y="6088507"/>
          <a:ext cx="889000" cy="532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127254</xdr:rowOff>
    </xdr:from>
    <xdr:to>
      <xdr:col>76</xdr:col>
      <xdr:colOff>165100</xdr:colOff>
      <xdr:row>37</xdr:row>
      <xdr:rowOff>57404</xdr:rowOff>
    </xdr:to>
    <xdr:sp macro="" textlink="">
      <xdr:nvSpPr>
        <xdr:cNvPr id="525" name="フローチャート: 判断 524"/>
        <xdr:cNvSpPr/>
      </xdr:nvSpPr>
      <xdr:spPr>
        <a:xfrm>
          <a:off x="14541500" y="629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73931</xdr:rowOff>
    </xdr:from>
    <xdr:ext cx="469744" cy="259045"/>
    <xdr:sp macro="" textlink="">
      <xdr:nvSpPr>
        <xdr:cNvPr id="526" name="テキスト ボックス 525"/>
        <xdr:cNvSpPr txBox="1"/>
      </xdr:nvSpPr>
      <xdr:spPr>
        <a:xfrm>
          <a:off x="14357428" y="6074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135636</xdr:rowOff>
    </xdr:from>
    <xdr:to>
      <xdr:col>71</xdr:col>
      <xdr:colOff>177800</xdr:colOff>
      <xdr:row>35</xdr:row>
      <xdr:rowOff>87757</xdr:rowOff>
    </xdr:to>
    <xdr:cxnSp macro="">
      <xdr:nvCxnSpPr>
        <xdr:cNvPr id="527" name="直線コネクタ 526"/>
        <xdr:cNvCxnSpPr/>
      </xdr:nvCxnSpPr>
      <xdr:spPr>
        <a:xfrm>
          <a:off x="12814300" y="5964936"/>
          <a:ext cx="889000" cy="123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9017</xdr:rowOff>
    </xdr:from>
    <xdr:to>
      <xdr:col>72</xdr:col>
      <xdr:colOff>38100</xdr:colOff>
      <xdr:row>37</xdr:row>
      <xdr:rowOff>110617</xdr:rowOff>
    </xdr:to>
    <xdr:sp macro="" textlink="">
      <xdr:nvSpPr>
        <xdr:cNvPr id="528" name="フローチャート: 判断 527"/>
        <xdr:cNvSpPr/>
      </xdr:nvSpPr>
      <xdr:spPr>
        <a:xfrm>
          <a:off x="13652500" y="6352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101744</xdr:rowOff>
    </xdr:from>
    <xdr:ext cx="469744" cy="259045"/>
    <xdr:sp macro="" textlink="">
      <xdr:nvSpPr>
        <xdr:cNvPr id="529" name="テキスト ボックス 528"/>
        <xdr:cNvSpPr txBox="1"/>
      </xdr:nvSpPr>
      <xdr:spPr>
        <a:xfrm>
          <a:off x="13468428" y="6445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64262</xdr:rowOff>
    </xdr:from>
    <xdr:to>
      <xdr:col>67</xdr:col>
      <xdr:colOff>101600</xdr:colOff>
      <xdr:row>37</xdr:row>
      <xdr:rowOff>165862</xdr:rowOff>
    </xdr:to>
    <xdr:sp macro="" textlink="">
      <xdr:nvSpPr>
        <xdr:cNvPr id="530" name="フローチャート: 判断 529"/>
        <xdr:cNvSpPr/>
      </xdr:nvSpPr>
      <xdr:spPr>
        <a:xfrm>
          <a:off x="12763500" y="640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156989</xdr:rowOff>
    </xdr:from>
    <xdr:ext cx="469744" cy="259045"/>
    <xdr:sp macro="" textlink="">
      <xdr:nvSpPr>
        <xdr:cNvPr id="531" name="テキスト ボックス 530"/>
        <xdr:cNvSpPr txBox="1"/>
      </xdr:nvSpPr>
      <xdr:spPr>
        <a:xfrm>
          <a:off x="12579428" y="6500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131572</xdr:rowOff>
    </xdr:from>
    <xdr:to>
      <xdr:col>85</xdr:col>
      <xdr:colOff>177800</xdr:colOff>
      <xdr:row>37</xdr:row>
      <xdr:rowOff>61722</xdr:rowOff>
    </xdr:to>
    <xdr:sp macro="" textlink="">
      <xdr:nvSpPr>
        <xdr:cNvPr id="537" name="楕円 536"/>
        <xdr:cNvSpPr/>
      </xdr:nvSpPr>
      <xdr:spPr>
        <a:xfrm>
          <a:off x="16268700" y="6303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154449</xdr:rowOff>
    </xdr:from>
    <xdr:ext cx="469744" cy="259045"/>
    <xdr:sp macro="" textlink="">
      <xdr:nvSpPr>
        <xdr:cNvPr id="538" name="災害復旧事業費該当値テキスト"/>
        <xdr:cNvSpPr txBox="1"/>
      </xdr:nvSpPr>
      <xdr:spPr>
        <a:xfrm>
          <a:off x="16370300" y="6155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25781</xdr:rowOff>
    </xdr:from>
    <xdr:to>
      <xdr:col>81</xdr:col>
      <xdr:colOff>101600</xdr:colOff>
      <xdr:row>37</xdr:row>
      <xdr:rowOff>127381</xdr:rowOff>
    </xdr:to>
    <xdr:sp macro="" textlink="">
      <xdr:nvSpPr>
        <xdr:cNvPr id="539" name="楕円 538"/>
        <xdr:cNvSpPr/>
      </xdr:nvSpPr>
      <xdr:spPr>
        <a:xfrm>
          <a:off x="15430500" y="6369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35</xdr:row>
      <xdr:rowOff>143908</xdr:rowOff>
    </xdr:from>
    <xdr:ext cx="469744" cy="259045"/>
    <xdr:sp macro="" textlink="">
      <xdr:nvSpPr>
        <xdr:cNvPr id="540" name="テキスト ボックス 539"/>
        <xdr:cNvSpPr txBox="1"/>
      </xdr:nvSpPr>
      <xdr:spPr>
        <a:xfrm>
          <a:off x="15246428" y="6144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55372</xdr:rowOff>
    </xdr:from>
    <xdr:to>
      <xdr:col>76</xdr:col>
      <xdr:colOff>165100</xdr:colOff>
      <xdr:row>38</xdr:row>
      <xdr:rowOff>156972</xdr:rowOff>
    </xdr:to>
    <xdr:sp macro="" textlink="">
      <xdr:nvSpPr>
        <xdr:cNvPr id="541" name="楕円 540"/>
        <xdr:cNvSpPr/>
      </xdr:nvSpPr>
      <xdr:spPr>
        <a:xfrm>
          <a:off x="14541500" y="6570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148099</xdr:rowOff>
    </xdr:from>
    <xdr:ext cx="378565" cy="259045"/>
    <xdr:sp macro="" textlink="">
      <xdr:nvSpPr>
        <xdr:cNvPr id="542" name="テキスト ボックス 541"/>
        <xdr:cNvSpPr txBox="1"/>
      </xdr:nvSpPr>
      <xdr:spPr>
        <a:xfrm>
          <a:off x="14403017" y="66631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36957</xdr:rowOff>
    </xdr:from>
    <xdr:to>
      <xdr:col>72</xdr:col>
      <xdr:colOff>38100</xdr:colOff>
      <xdr:row>35</xdr:row>
      <xdr:rowOff>138557</xdr:rowOff>
    </xdr:to>
    <xdr:sp macro="" textlink="">
      <xdr:nvSpPr>
        <xdr:cNvPr id="543" name="楕円 542"/>
        <xdr:cNvSpPr/>
      </xdr:nvSpPr>
      <xdr:spPr>
        <a:xfrm>
          <a:off x="13652500" y="6037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33</xdr:row>
      <xdr:rowOff>155084</xdr:rowOff>
    </xdr:from>
    <xdr:ext cx="469744" cy="259045"/>
    <xdr:sp macro="" textlink="">
      <xdr:nvSpPr>
        <xdr:cNvPr id="544" name="テキスト ボックス 543"/>
        <xdr:cNvSpPr txBox="1"/>
      </xdr:nvSpPr>
      <xdr:spPr>
        <a:xfrm>
          <a:off x="13468428" y="5812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84836</xdr:rowOff>
    </xdr:from>
    <xdr:to>
      <xdr:col>67</xdr:col>
      <xdr:colOff>101600</xdr:colOff>
      <xdr:row>35</xdr:row>
      <xdr:rowOff>14986</xdr:rowOff>
    </xdr:to>
    <xdr:sp macro="" textlink="">
      <xdr:nvSpPr>
        <xdr:cNvPr id="545" name="楕円 544"/>
        <xdr:cNvSpPr/>
      </xdr:nvSpPr>
      <xdr:spPr>
        <a:xfrm>
          <a:off x="12763500" y="5914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33</xdr:row>
      <xdr:rowOff>31513</xdr:rowOff>
    </xdr:from>
    <xdr:ext cx="469744" cy="259045"/>
    <xdr:sp macro="" textlink="">
      <xdr:nvSpPr>
        <xdr:cNvPr id="546" name="テキスト ボックス 545"/>
        <xdr:cNvSpPr txBox="1"/>
      </xdr:nvSpPr>
      <xdr:spPr>
        <a:xfrm>
          <a:off x="12579428" y="5689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2" name="直線コネクタ 56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2" name="テキスト ボックス 571"/>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5" name="テキスト ボックス 574"/>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8" name="テキスト ボックス 577"/>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0" name="テキスト ボックス 579"/>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9" name="テキスト ボックス 588"/>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1" name="テキスト ボックス 59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3" name="テキスト ボックス 592"/>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5" name="テキスト ボックス 594"/>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6" name="テキスト ボックス 605"/>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07" name="直線コネクタ 606"/>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08" name="テキスト ボックス 607"/>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9" name="直線コネクタ 608"/>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0" name="テキスト ボックス 609"/>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1" name="直線コネクタ 610"/>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2" name="テキスト ボックス 611"/>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3" name="直線コネクタ 612"/>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4" name="テキスト ボックス 613"/>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5" name="直線コネクタ 614"/>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6" name="テキスト ボックス 615"/>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7" name="直線コネクタ 616"/>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18" name="テキスト ボックス 617"/>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0" name="テキスト ボックス 61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108153</xdr:rowOff>
    </xdr:from>
    <xdr:to>
      <xdr:col>85</xdr:col>
      <xdr:colOff>126364</xdr:colOff>
      <xdr:row>78</xdr:row>
      <xdr:rowOff>38398</xdr:rowOff>
    </xdr:to>
    <xdr:cxnSp macro="">
      <xdr:nvCxnSpPr>
        <xdr:cNvPr id="622" name="直線コネクタ 621"/>
        <xdr:cNvCxnSpPr/>
      </xdr:nvCxnSpPr>
      <xdr:spPr>
        <a:xfrm flipV="1">
          <a:off x="16317595" y="11938203"/>
          <a:ext cx="1269" cy="1473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42225</xdr:rowOff>
    </xdr:from>
    <xdr:ext cx="534377" cy="259045"/>
    <xdr:sp macro="" textlink="">
      <xdr:nvSpPr>
        <xdr:cNvPr id="623" name="公債費最小値テキスト"/>
        <xdr:cNvSpPr txBox="1"/>
      </xdr:nvSpPr>
      <xdr:spPr>
        <a:xfrm>
          <a:off x="16370300" y="1341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38398</xdr:rowOff>
    </xdr:from>
    <xdr:to>
      <xdr:col>86</xdr:col>
      <xdr:colOff>25400</xdr:colOff>
      <xdr:row>78</xdr:row>
      <xdr:rowOff>38398</xdr:rowOff>
    </xdr:to>
    <xdr:cxnSp macro="">
      <xdr:nvCxnSpPr>
        <xdr:cNvPr id="624" name="直線コネクタ 623"/>
        <xdr:cNvCxnSpPr/>
      </xdr:nvCxnSpPr>
      <xdr:spPr>
        <a:xfrm>
          <a:off x="16230600" y="13411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54830</xdr:rowOff>
    </xdr:from>
    <xdr:ext cx="534377" cy="259045"/>
    <xdr:sp macro="" textlink="">
      <xdr:nvSpPr>
        <xdr:cNvPr id="625" name="公債費最大値テキスト"/>
        <xdr:cNvSpPr txBox="1"/>
      </xdr:nvSpPr>
      <xdr:spPr>
        <a:xfrm>
          <a:off x="16370300" y="1171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108153</xdr:rowOff>
    </xdr:from>
    <xdr:to>
      <xdr:col>86</xdr:col>
      <xdr:colOff>25400</xdr:colOff>
      <xdr:row>69</xdr:row>
      <xdr:rowOff>108153</xdr:rowOff>
    </xdr:to>
    <xdr:cxnSp macro="">
      <xdr:nvCxnSpPr>
        <xdr:cNvPr id="626" name="直線コネクタ 625"/>
        <xdr:cNvCxnSpPr/>
      </xdr:nvCxnSpPr>
      <xdr:spPr>
        <a:xfrm>
          <a:off x="16230600" y="11938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49632</xdr:rowOff>
    </xdr:from>
    <xdr:to>
      <xdr:col>85</xdr:col>
      <xdr:colOff>127000</xdr:colOff>
      <xdr:row>71</xdr:row>
      <xdr:rowOff>61551</xdr:rowOff>
    </xdr:to>
    <xdr:cxnSp macro="">
      <xdr:nvCxnSpPr>
        <xdr:cNvPr id="627" name="直線コネクタ 626"/>
        <xdr:cNvCxnSpPr/>
      </xdr:nvCxnSpPr>
      <xdr:spPr>
        <a:xfrm>
          <a:off x="15481300" y="12222582"/>
          <a:ext cx="838200" cy="1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153705</xdr:rowOff>
    </xdr:from>
    <xdr:ext cx="534377" cy="259045"/>
    <xdr:sp macro="" textlink="">
      <xdr:nvSpPr>
        <xdr:cNvPr id="628" name="公債費平均値テキスト"/>
        <xdr:cNvSpPr txBox="1"/>
      </xdr:nvSpPr>
      <xdr:spPr>
        <a:xfrm>
          <a:off x="16370300" y="126695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3828</xdr:rowOff>
    </xdr:from>
    <xdr:to>
      <xdr:col>85</xdr:col>
      <xdr:colOff>177800</xdr:colOff>
      <xdr:row>74</xdr:row>
      <xdr:rowOff>105428</xdr:rowOff>
    </xdr:to>
    <xdr:sp macro="" textlink="">
      <xdr:nvSpPr>
        <xdr:cNvPr id="629" name="フローチャート: 判断 628"/>
        <xdr:cNvSpPr/>
      </xdr:nvSpPr>
      <xdr:spPr>
        <a:xfrm>
          <a:off x="16268700" y="1269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49632</xdr:rowOff>
    </xdr:from>
    <xdr:to>
      <xdr:col>81</xdr:col>
      <xdr:colOff>50800</xdr:colOff>
      <xdr:row>71</xdr:row>
      <xdr:rowOff>113509</xdr:rowOff>
    </xdr:to>
    <xdr:cxnSp macro="">
      <xdr:nvCxnSpPr>
        <xdr:cNvPr id="630" name="直線コネクタ 629"/>
        <xdr:cNvCxnSpPr/>
      </xdr:nvCxnSpPr>
      <xdr:spPr>
        <a:xfrm flipV="1">
          <a:off x="14592300" y="12222582"/>
          <a:ext cx="889000" cy="63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8759</xdr:rowOff>
    </xdr:from>
    <xdr:to>
      <xdr:col>81</xdr:col>
      <xdr:colOff>101600</xdr:colOff>
      <xdr:row>74</xdr:row>
      <xdr:rowOff>110359</xdr:rowOff>
    </xdr:to>
    <xdr:sp macro="" textlink="">
      <xdr:nvSpPr>
        <xdr:cNvPr id="631" name="フローチャート: 判断 630"/>
        <xdr:cNvSpPr/>
      </xdr:nvSpPr>
      <xdr:spPr>
        <a:xfrm>
          <a:off x="15430500" y="12696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101486</xdr:rowOff>
    </xdr:from>
    <xdr:ext cx="534377" cy="259045"/>
    <xdr:sp macro="" textlink="">
      <xdr:nvSpPr>
        <xdr:cNvPr id="632" name="テキスト ボックス 631"/>
        <xdr:cNvSpPr txBox="1"/>
      </xdr:nvSpPr>
      <xdr:spPr>
        <a:xfrm>
          <a:off x="15214111" y="12788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113509</xdr:rowOff>
    </xdr:from>
    <xdr:to>
      <xdr:col>76</xdr:col>
      <xdr:colOff>114300</xdr:colOff>
      <xdr:row>71</xdr:row>
      <xdr:rowOff>119159</xdr:rowOff>
    </xdr:to>
    <xdr:cxnSp macro="">
      <xdr:nvCxnSpPr>
        <xdr:cNvPr id="633" name="直線コネクタ 632"/>
        <xdr:cNvCxnSpPr/>
      </xdr:nvCxnSpPr>
      <xdr:spPr>
        <a:xfrm flipV="1">
          <a:off x="13703300" y="12286459"/>
          <a:ext cx="889000" cy="5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32370</xdr:rowOff>
    </xdr:from>
    <xdr:to>
      <xdr:col>76</xdr:col>
      <xdr:colOff>165100</xdr:colOff>
      <xdr:row>74</xdr:row>
      <xdr:rowOff>133970</xdr:rowOff>
    </xdr:to>
    <xdr:sp macro="" textlink="">
      <xdr:nvSpPr>
        <xdr:cNvPr id="634" name="フローチャート: 判断 633"/>
        <xdr:cNvSpPr/>
      </xdr:nvSpPr>
      <xdr:spPr>
        <a:xfrm>
          <a:off x="14541500" y="12719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125097</xdr:rowOff>
    </xdr:from>
    <xdr:ext cx="534377" cy="259045"/>
    <xdr:sp macro="" textlink="">
      <xdr:nvSpPr>
        <xdr:cNvPr id="635" name="テキスト ボックス 634"/>
        <xdr:cNvSpPr txBox="1"/>
      </xdr:nvSpPr>
      <xdr:spPr>
        <a:xfrm>
          <a:off x="14325111" y="12812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112268</xdr:rowOff>
    </xdr:from>
    <xdr:to>
      <xdr:col>71</xdr:col>
      <xdr:colOff>177800</xdr:colOff>
      <xdr:row>71</xdr:row>
      <xdr:rowOff>119159</xdr:rowOff>
    </xdr:to>
    <xdr:cxnSp macro="">
      <xdr:nvCxnSpPr>
        <xdr:cNvPr id="636" name="直線コネクタ 635"/>
        <xdr:cNvCxnSpPr/>
      </xdr:nvCxnSpPr>
      <xdr:spPr>
        <a:xfrm>
          <a:off x="12814300" y="12285218"/>
          <a:ext cx="889000" cy="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10164</xdr:rowOff>
    </xdr:from>
    <xdr:to>
      <xdr:col>72</xdr:col>
      <xdr:colOff>38100</xdr:colOff>
      <xdr:row>74</xdr:row>
      <xdr:rowOff>111764</xdr:rowOff>
    </xdr:to>
    <xdr:sp macro="" textlink="">
      <xdr:nvSpPr>
        <xdr:cNvPr id="637" name="フローチャート: 判断 636"/>
        <xdr:cNvSpPr/>
      </xdr:nvSpPr>
      <xdr:spPr>
        <a:xfrm>
          <a:off x="13652500" y="1269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102891</xdr:rowOff>
    </xdr:from>
    <xdr:ext cx="534377" cy="259045"/>
    <xdr:sp macro="" textlink="">
      <xdr:nvSpPr>
        <xdr:cNvPr id="638" name="テキスト ボックス 637"/>
        <xdr:cNvSpPr txBox="1"/>
      </xdr:nvSpPr>
      <xdr:spPr>
        <a:xfrm>
          <a:off x="13436111" y="12790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162281</xdr:rowOff>
    </xdr:from>
    <xdr:to>
      <xdr:col>67</xdr:col>
      <xdr:colOff>101600</xdr:colOff>
      <xdr:row>74</xdr:row>
      <xdr:rowOff>92431</xdr:rowOff>
    </xdr:to>
    <xdr:sp macro="" textlink="">
      <xdr:nvSpPr>
        <xdr:cNvPr id="639" name="フローチャート: 判断 638"/>
        <xdr:cNvSpPr/>
      </xdr:nvSpPr>
      <xdr:spPr>
        <a:xfrm>
          <a:off x="12763500" y="12678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83558</xdr:rowOff>
    </xdr:from>
    <xdr:ext cx="534377" cy="259045"/>
    <xdr:sp macro="" textlink="">
      <xdr:nvSpPr>
        <xdr:cNvPr id="640" name="テキスト ボックス 639"/>
        <xdr:cNvSpPr txBox="1"/>
      </xdr:nvSpPr>
      <xdr:spPr>
        <a:xfrm>
          <a:off x="12547111" y="12770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10751</xdr:rowOff>
    </xdr:from>
    <xdr:to>
      <xdr:col>85</xdr:col>
      <xdr:colOff>177800</xdr:colOff>
      <xdr:row>71</xdr:row>
      <xdr:rowOff>112351</xdr:rowOff>
    </xdr:to>
    <xdr:sp macro="" textlink="">
      <xdr:nvSpPr>
        <xdr:cNvPr id="646" name="楕円 645"/>
        <xdr:cNvSpPr/>
      </xdr:nvSpPr>
      <xdr:spPr>
        <a:xfrm>
          <a:off x="16268700" y="12183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33628</xdr:rowOff>
    </xdr:from>
    <xdr:ext cx="534377" cy="259045"/>
    <xdr:sp macro="" textlink="">
      <xdr:nvSpPr>
        <xdr:cNvPr id="647" name="公債費該当値テキスト"/>
        <xdr:cNvSpPr txBox="1"/>
      </xdr:nvSpPr>
      <xdr:spPr>
        <a:xfrm>
          <a:off x="16370300" y="12035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70</xdr:row>
      <xdr:rowOff>170282</xdr:rowOff>
    </xdr:from>
    <xdr:to>
      <xdr:col>81</xdr:col>
      <xdr:colOff>101600</xdr:colOff>
      <xdr:row>71</xdr:row>
      <xdr:rowOff>100432</xdr:rowOff>
    </xdr:to>
    <xdr:sp macro="" textlink="">
      <xdr:nvSpPr>
        <xdr:cNvPr id="648" name="楕円 647"/>
        <xdr:cNvSpPr/>
      </xdr:nvSpPr>
      <xdr:spPr>
        <a:xfrm>
          <a:off x="15430500" y="12171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69</xdr:row>
      <xdr:rowOff>116959</xdr:rowOff>
    </xdr:from>
    <xdr:ext cx="534377" cy="259045"/>
    <xdr:sp macro="" textlink="">
      <xdr:nvSpPr>
        <xdr:cNvPr id="649" name="テキスト ボックス 648"/>
        <xdr:cNvSpPr txBox="1"/>
      </xdr:nvSpPr>
      <xdr:spPr>
        <a:xfrm>
          <a:off x="15214111" y="11947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62709</xdr:rowOff>
    </xdr:from>
    <xdr:to>
      <xdr:col>76</xdr:col>
      <xdr:colOff>165100</xdr:colOff>
      <xdr:row>71</xdr:row>
      <xdr:rowOff>164309</xdr:rowOff>
    </xdr:to>
    <xdr:sp macro="" textlink="">
      <xdr:nvSpPr>
        <xdr:cNvPr id="650" name="楕円 649"/>
        <xdr:cNvSpPr/>
      </xdr:nvSpPr>
      <xdr:spPr>
        <a:xfrm>
          <a:off x="14541500" y="12235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70</xdr:row>
      <xdr:rowOff>9386</xdr:rowOff>
    </xdr:from>
    <xdr:ext cx="534377" cy="259045"/>
    <xdr:sp macro="" textlink="">
      <xdr:nvSpPr>
        <xdr:cNvPr id="651" name="テキスト ボックス 650"/>
        <xdr:cNvSpPr txBox="1"/>
      </xdr:nvSpPr>
      <xdr:spPr>
        <a:xfrm>
          <a:off x="14325111" y="12010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68359</xdr:rowOff>
    </xdr:from>
    <xdr:to>
      <xdr:col>72</xdr:col>
      <xdr:colOff>38100</xdr:colOff>
      <xdr:row>71</xdr:row>
      <xdr:rowOff>169959</xdr:rowOff>
    </xdr:to>
    <xdr:sp macro="" textlink="">
      <xdr:nvSpPr>
        <xdr:cNvPr id="652" name="楕円 651"/>
        <xdr:cNvSpPr/>
      </xdr:nvSpPr>
      <xdr:spPr>
        <a:xfrm>
          <a:off x="13652500" y="12241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70</xdr:row>
      <xdr:rowOff>15036</xdr:rowOff>
    </xdr:from>
    <xdr:ext cx="534377" cy="259045"/>
    <xdr:sp macro="" textlink="">
      <xdr:nvSpPr>
        <xdr:cNvPr id="653" name="テキスト ボックス 652"/>
        <xdr:cNvSpPr txBox="1"/>
      </xdr:nvSpPr>
      <xdr:spPr>
        <a:xfrm>
          <a:off x="13436111" y="12016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61468</xdr:rowOff>
    </xdr:from>
    <xdr:to>
      <xdr:col>67</xdr:col>
      <xdr:colOff>101600</xdr:colOff>
      <xdr:row>71</xdr:row>
      <xdr:rowOff>163068</xdr:rowOff>
    </xdr:to>
    <xdr:sp macro="" textlink="">
      <xdr:nvSpPr>
        <xdr:cNvPr id="654" name="楕円 653"/>
        <xdr:cNvSpPr/>
      </xdr:nvSpPr>
      <xdr:spPr>
        <a:xfrm>
          <a:off x="12763500" y="12234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70</xdr:row>
      <xdr:rowOff>8145</xdr:rowOff>
    </xdr:from>
    <xdr:ext cx="534377" cy="259045"/>
    <xdr:sp macro="" textlink="">
      <xdr:nvSpPr>
        <xdr:cNvPr id="655" name="テキスト ボックス 654"/>
        <xdr:cNvSpPr txBox="1"/>
      </xdr:nvSpPr>
      <xdr:spPr>
        <a:xfrm>
          <a:off x="12547111" y="12009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6" name="直線コネクタ 665"/>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7" name="テキスト ボックス 666"/>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8" name="直線コネクタ 667"/>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9" name="テキスト ボックス 668"/>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0" name="直線コネクタ 669"/>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1" name="テキスト ボックス 670"/>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2" name="直線コネクタ 671"/>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3" name="テキスト ボックス 672"/>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5" name="テキスト ボックス 674"/>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86620</xdr:rowOff>
    </xdr:from>
    <xdr:to>
      <xdr:col>85</xdr:col>
      <xdr:colOff>126364</xdr:colOff>
      <xdr:row>98</xdr:row>
      <xdr:rowOff>120543</xdr:rowOff>
    </xdr:to>
    <xdr:cxnSp macro="">
      <xdr:nvCxnSpPr>
        <xdr:cNvPr id="677" name="直線コネクタ 676"/>
        <xdr:cNvCxnSpPr/>
      </xdr:nvCxnSpPr>
      <xdr:spPr>
        <a:xfrm flipV="1">
          <a:off x="16317595" y="15517120"/>
          <a:ext cx="1269" cy="1405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124370</xdr:rowOff>
    </xdr:from>
    <xdr:ext cx="378565" cy="259045"/>
    <xdr:sp macro="" textlink="">
      <xdr:nvSpPr>
        <xdr:cNvPr id="678" name="積立金最小値テキスト"/>
        <xdr:cNvSpPr txBox="1"/>
      </xdr:nvSpPr>
      <xdr:spPr>
        <a:xfrm>
          <a:off x="16370300" y="169264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120543</xdr:rowOff>
    </xdr:from>
    <xdr:to>
      <xdr:col>86</xdr:col>
      <xdr:colOff>25400</xdr:colOff>
      <xdr:row>98</xdr:row>
      <xdr:rowOff>120543</xdr:rowOff>
    </xdr:to>
    <xdr:cxnSp macro="">
      <xdr:nvCxnSpPr>
        <xdr:cNvPr id="679" name="直線コネクタ 678"/>
        <xdr:cNvCxnSpPr/>
      </xdr:nvCxnSpPr>
      <xdr:spPr>
        <a:xfrm>
          <a:off x="16230600" y="16922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33297</xdr:rowOff>
    </xdr:from>
    <xdr:ext cx="534377" cy="259045"/>
    <xdr:sp macro="" textlink="">
      <xdr:nvSpPr>
        <xdr:cNvPr id="680" name="積立金最大値テキスト"/>
        <xdr:cNvSpPr txBox="1"/>
      </xdr:nvSpPr>
      <xdr:spPr>
        <a:xfrm>
          <a:off x="16370300" y="15292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86620</xdr:rowOff>
    </xdr:from>
    <xdr:to>
      <xdr:col>86</xdr:col>
      <xdr:colOff>25400</xdr:colOff>
      <xdr:row>90</xdr:row>
      <xdr:rowOff>86620</xdr:rowOff>
    </xdr:to>
    <xdr:cxnSp macro="">
      <xdr:nvCxnSpPr>
        <xdr:cNvPr id="681" name="直線コネクタ 680"/>
        <xdr:cNvCxnSpPr/>
      </xdr:nvCxnSpPr>
      <xdr:spPr>
        <a:xfrm>
          <a:off x="16230600" y="15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105204</xdr:rowOff>
    </xdr:from>
    <xdr:to>
      <xdr:col>85</xdr:col>
      <xdr:colOff>127000</xdr:colOff>
      <xdr:row>97</xdr:row>
      <xdr:rowOff>155564</xdr:rowOff>
    </xdr:to>
    <xdr:cxnSp macro="">
      <xdr:nvCxnSpPr>
        <xdr:cNvPr id="682" name="直線コネクタ 681"/>
        <xdr:cNvCxnSpPr/>
      </xdr:nvCxnSpPr>
      <xdr:spPr>
        <a:xfrm flipV="1">
          <a:off x="15481300" y="16735854"/>
          <a:ext cx="838200" cy="50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168791</xdr:rowOff>
    </xdr:from>
    <xdr:ext cx="534377" cy="259045"/>
    <xdr:sp macro="" textlink="">
      <xdr:nvSpPr>
        <xdr:cNvPr id="683" name="積立金平均値テキスト"/>
        <xdr:cNvSpPr txBox="1"/>
      </xdr:nvSpPr>
      <xdr:spPr>
        <a:xfrm>
          <a:off x="16370300" y="164565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145914</xdr:rowOff>
    </xdr:from>
    <xdr:to>
      <xdr:col>85</xdr:col>
      <xdr:colOff>177800</xdr:colOff>
      <xdr:row>97</xdr:row>
      <xdr:rowOff>76064</xdr:rowOff>
    </xdr:to>
    <xdr:sp macro="" textlink="">
      <xdr:nvSpPr>
        <xdr:cNvPr id="684" name="フローチャート: 判断 683"/>
        <xdr:cNvSpPr/>
      </xdr:nvSpPr>
      <xdr:spPr>
        <a:xfrm>
          <a:off x="16268700" y="1660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155564</xdr:rowOff>
    </xdr:from>
    <xdr:to>
      <xdr:col>81</xdr:col>
      <xdr:colOff>50800</xdr:colOff>
      <xdr:row>97</xdr:row>
      <xdr:rowOff>160159</xdr:rowOff>
    </xdr:to>
    <xdr:cxnSp macro="">
      <xdr:nvCxnSpPr>
        <xdr:cNvPr id="685" name="直線コネクタ 684"/>
        <xdr:cNvCxnSpPr/>
      </xdr:nvCxnSpPr>
      <xdr:spPr>
        <a:xfrm flipV="1">
          <a:off x="14592300" y="16786214"/>
          <a:ext cx="889000" cy="4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141363</xdr:rowOff>
    </xdr:from>
    <xdr:to>
      <xdr:col>81</xdr:col>
      <xdr:colOff>101600</xdr:colOff>
      <xdr:row>97</xdr:row>
      <xdr:rowOff>71513</xdr:rowOff>
    </xdr:to>
    <xdr:sp macro="" textlink="">
      <xdr:nvSpPr>
        <xdr:cNvPr id="686" name="フローチャート: 判断 685"/>
        <xdr:cNvSpPr/>
      </xdr:nvSpPr>
      <xdr:spPr>
        <a:xfrm>
          <a:off x="15430500" y="1660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88040</xdr:rowOff>
    </xdr:from>
    <xdr:ext cx="534377" cy="259045"/>
    <xdr:sp macro="" textlink="">
      <xdr:nvSpPr>
        <xdr:cNvPr id="687" name="テキスト ボックス 686"/>
        <xdr:cNvSpPr txBox="1"/>
      </xdr:nvSpPr>
      <xdr:spPr>
        <a:xfrm>
          <a:off x="15214111" y="1637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160159</xdr:rowOff>
    </xdr:from>
    <xdr:to>
      <xdr:col>76</xdr:col>
      <xdr:colOff>114300</xdr:colOff>
      <xdr:row>98</xdr:row>
      <xdr:rowOff>38362</xdr:rowOff>
    </xdr:to>
    <xdr:cxnSp macro="">
      <xdr:nvCxnSpPr>
        <xdr:cNvPr id="688" name="直線コネクタ 687"/>
        <xdr:cNvCxnSpPr/>
      </xdr:nvCxnSpPr>
      <xdr:spPr>
        <a:xfrm flipV="1">
          <a:off x="13703300" y="16790809"/>
          <a:ext cx="889000" cy="49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86775</xdr:rowOff>
    </xdr:from>
    <xdr:to>
      <xdr:col>76</xdr:col>
      <xdr:colOff>165100</xdr:colOff>
      <xdr:row>98</xdr:row>
      <xdr:rowOff>16925</xdr:rowOff>
    </xdr:to>
    <xdr:sp macro="" textlink="">
      <xdr:nvSpPr>
        <xdr:cNvPr id="689" name="フローチャート: 判断 688"/>
        <xdr:cNvSpPr/>
      </xdr:nvSpPr>
      <xdr:spPr>
        <a:xfrm>
          <a:off x="14541500" y="1671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33452</xdr:rowOff>
    </xdr:from>
    <xdr:ext cx="469744" cy="259045"/>
    <xdr:sp macro="" textlink="">
      <xdr:nvSpPr>
        <xdr:cNvPr id="690" name="テキスト ボックス 689"/>
        <xdr:cNvSpPr txBox="1"/>
      </xdr:nvSpPr>
      <xdr:spPr>
        <a:xfrm>
          <a:off x="14357428" y="16492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38362</xdr:rowOff>
    </xdr:from>
    <xdr:to>
      <xdr:col>71</xdr:col>
      <xdr:colOff>177800</xdr:colOff>
      <xdr:row>98</xdr:row>
      <xdr:rowOff>45997</xdr:rowOff>
    </xdr:to>
    <xdr:cxnSp macro="">
      <xdr:nvCxnSpPr>
        <xdr:cNvPr id="691" name="直線コネクタ 690"/>
        <xdr:cNvCxnSpPr/>
      </xdr:nvCxnSpPr>
      <xdr:spPr>
        <a:xfrm flipV="1">
          <a:off x="12814300" y="16840462"/>
          <a:ext cx="889000" cy="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121636</xdr:rowOff>
    </xdr:from>
    <xdr:to>
      <xdr:col>72</xdr:col>
      <xdr:colOff>38100</xdr:colOff>
      <xdr:row>98</xdr:row>
      <xdr:rowOff>51786</xdr:rowOff>
    </xdr:to>
    <xdr:sp macro="" textlink="">
      <xdr:nvSpPr>
        <xdr:cNvPr id="692" name="フローチャート: 判断 691"/>
        <xdr:cNvSpPr/>
      </xdr:nvSpPr>
      <xdr:spPr>
        <a:xfrm>
          <a:off x="13652500" y="1675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68313</xdr:rowOff>
    </xdr:from>
    <xdr:ext cx="469744" cy="259045"/>
    <xdr:sp macro="" textlink="">
      <xdr:nvSpPr>
        <xdr:cNvPr id="693" name="テキスト ボックス 692"/>
        <xdr:cNvSpPr txBox="1"/>
      </xdr:nvSpPr>
      <xdr:spPr>
        <a:xfrm>
          <a:off x="13468428" y="1652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125157</xdr:rowOff>
    </xdr:from>
    <xdr:to>
      <xdr:col>67</xdr:col>
      <xdr:colOff>101600</xdr:colOff>
      <xdr:row>98</xdr:row>
      <xdr:rowOff>55307</xdr:rowOff>
    </xdr:to>
    <xdr:sp macro="" textlink="">
      <xdr:nvSpPr>
        <xdr:cNvPr id="694" name="フローチャート: 判断 693"/>
        <xdr:cNvSpPr/>
      </xdr:nvSpPr>
      <xdr:spPr>
        <a:xfrm>
          <a:off x="12763500" y="16755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71834</xdr:rowOff>
    </xdr:from>
    <xdr:ext cx="469744" cy="259045"/>
    <xdr:sp macro="" textlink="">
      <xdr:nvSpPr>
        <xdr:cNvPr id="695" name="テキスト ボックス 694"/>
        <xdr:cNvSpPr txBox="1"/>
      </xdr:nvSpPr>
      <xdr:spPr>
        <a:xfrm>
          <a:off x="12579428" y="16531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54404</xdr:rowOff>
    </xdr:from>
    <xdr:to>
      <xdr:col>85</xdr:col>
      <xdr:colOff>177800</xdr:colOff>
      <xdr:row>97</xdr:row>
      <xdr:rowOff>156004</xdr:rowOff>
    </xdr:to>
    <xdr:sp macro="" textlink="">
      <xdr:nvSpPr>
        <xdr:cNvPr id="701" name="楕円 700"/>
        <xdr:cNvSpPr/>
      </xdr:nvSpPr>
      <xdr:spPr>
        <a:xfrm>
          <a:off x="16268700" y="16685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32831</xdr:rowOff>
    </xdr:from>
    <xdr:ext cx="469744" cy="259045"/>
    <xdr:sp macro="" textlink="">
      <xdr:nvSpPr>
        <xdr:cNvPr id="702" name="積立金該当値テキスト"/>
        <xdr:cNvSpPr txBox="1"/>
      </xdr:nvSpPr>
      <xdr:spPr>
        <a:xfrm>
          <a:off x="16370300" y="16663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104764</xdr:rowOff>
    </xdr:from>
    <xdr:to>
      <xdr:col>81</xdr:col>
      <xdr:colOff>101600</xdr:colOff>
      <xdr:row>98</xdr:row>
      <xdr:rowOff>34914</xdr:rowOff>
    </xdr:to>
    <xdr:sp macro="" textlink="">
      <xdr:nvSpPr>
        <xdr:cNvPr id="703" name="楕円 702"/>
        <xdr:cNvSpPr/>
      </xdr:nvSpPr>
      <xdr:spPr>
        <a:xfrm>
          <a:off x="15430500" y="16735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26041</xdr:rowOff>
    </xdr:from>
    <xdr:ext cx="469744" cy="259045"/>
    <xdr:sp macro="" textlink="">
      <xdr:nvSpPr>
        <xdr:cNvPr id="704" name="テキスト ボックス 703"/>
        <xdr:cNvSpPr txBox="1"/>
      </xdr:nvSpPr>
      <xdr:spPr>
        <a:xfrm>
          <a:off x="15246428" y="1682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109359</xdr:rowOff>
    </xdr:from>
    <xdr:to>
      <xdr:col>76</xdr:col>
      <xdr:colOff>165100</xdr:colOff>
      <xdr:row>98</xdr:row>
      <xdr:rowOff>39509</xdr:rowOff>
    </xdr:to>
    <xdr:sp macro="" textlink="">
      <xdr:nvSpPr>
        <xdr:cNvPr id="705" name="楕円 704"/>
        <xdr:cNvSpPr/>
      </xdr:nvSpPr>
      <xdr:spPr>
        <a:xfrm>
          <a:off x="14541500" y="1674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30636</xdr:rowOff>
    </xdr:from>
    <xdr:ext cx="469744" cy="259045"/>
    <xdr:sp macro="" textlink="">
      <xdr:nvSpPr>
        <xdr:cNvPr id="706" name="テキスト ボックス 705"/>
        <xdr:cNvSpPr txBox="1"/>
      </xdr:nvSpPr>
      <xdr:spPr>
        <a:xfrm>
          <a:off x="14357428" y="16832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159012</xdr:rowOff>
    </xdr:from>
    <xdr:to>
      <xdr:col>72</xdr:col>
      <xdr:colOff>38100</xdr:colOff>
      <xdr:row>98</xdr:row>
      <xdr:rowOff>89162</xdr:rowOff>
    </xdr:to>
    <xdr:sp macro="" textlink="">
      <xdr:nvSpPr>
        <xdr:cNvPr id="707" name="楕円 706"/>
        <xdr:cNvSpPr/>
      </xdr:nvSpPr>
      <xdr:spPr>
        <a:xfrm>
          <a:off x="13652500" y="16789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80289</xdr:rowOff>
    </xdr:from>
    <xdr:ext cx="469744" cy="259045"/>
    <xdr:sp macro="" textlink="">
      <xdr:nvSpPr>
        <xdr:cNvPr id="708" name="テキスト ボックス 707"/>
        <xdr:cNvSpPr txBox="1"/>
      </xdr:nvSpPr>
      <xdr:spPr>
        <a:xfrm>
          <a:off x="13468428" y="16882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166647</xdr:rowOff>
    </xdr:from>
    <xdr:to>
      <xdr:col>67</xdr:col>
      <xdr:colOff>101600</xdr:colOff>
      <xdr:row>98</xdr:row>
      <xdr:rowOff>96797</xdr:rowOff>
    </xdr:to>
    <xdr:sp macro="" textlink="">
      <xdr:nvSpPr>
        <xdr:cNvPr id="709" name="楕円 708"/>
        <xdr:cNvSpPr/>
      </xdr:nvSpPr>
      <xdr:spPr>
        <a:xfrm>
          <a:off x="12763500" y="16797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87924</xdr:rowOff>
    </xdr:from>
    <xdr:ext cx="469744" cy="259045"/>
    <xdr:sp macro="" textlink="">
      <xdr:nvSpPr>
        <xdr:cNvPr id="710" name="テキスト ボックス 709"/>
        <xdr:cNvSpPr txBox="1"/>
      </xdr:nvSpPr>
      <xdr:spPr>
        <a:xfrm>
          <a:off x="12579428" y="16890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4" name="テキスト ボックス 723"/>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6" name="テキスト ボックス 72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8" name="テキスト ボックス 72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0" name="テキスト ボックス 729"/>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121031</xdr:rowOff>
    </xdr:from>
    <xdr:to>
      <xdr:col>116</xdr:col>
      <xdr:colOff>62864</xdr:colOff>
      <xdr:row>39</xdr:row>
      <xdr:rowOff>44450</xdr:rowOff>
    </xdr:to>
    <xdr:cxnSp macro="">
      <xdr:nvCxnSpPr>
        <xdr:cNvPr id="734" name="直線コネクタ 733"/>
        <xdr:cNvCxnSpPr/>
      </xdr:nvCxnSpPr>
      <xdr:spPr>
        <a:xfrm flipV="1">
          <a:off x="22159595" y="5264531"/>
          <a:ext cx="1269" cy="1466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5"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67708</xdr:rowOff>
    </xdr:from>
    <xdr:ext cx="469744" cy="259045"/>
    <xdr:sp macro="" textlink="">
      <xdr:nvSpPr>
        <xdr:cNvPr id="737" name="投資及び出資金最大値テキスト"/>
        <xdr:cNvSpPr txBox="1"/>
      </xdr:nvSpPr>
      <xdr:spPr>
        <a:xfrm>
          <a:off x="22212300" y="5039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121031</xdr:rowOff>
    </xdr:from>
    <xdr:to>
      <xdr:col>116</xdr:col>
      <xdr:colOff>152400</xdr:colOff>
      <xdr:row>30</xdr:row>
      <xdr:rowOff>121031</xdr:rowOff>
    </xdr:to>
    <xdr:cxnSp macro="">
      <xdr:nvCxnSpPr>
        <xdr:cNvPr id="738" name="直線コネクタ 737"/>
        <xdr:cNvCxnSpPr/>
      </xdr:nvCxnSpPr>
      <xdr:spPr>
        <a:xfrm>
          <a:off x="22072600" y="5264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33</xdr:row>
      <xdr:rowOff>11684</xdr:rowOff>
    </xdr:from>
    <xdr:to>
      <xdr:col>116</xdr:col>
      <xdr:colOff>63500</xdr:colOff>
      <xdr:row>33</xdr:row>
      <xdr:rowOff>129794</xdr:rowOff>
    </xdr:to>
    <xdr:cxnSp macro="">
      <xdr:nvCxnSpPr>
        <xdr:cNvPr id="739" name="直線コネクタ 738"/>
        <xdr:cNvCxnSpPr/>
      </xdr:nvCxnSpPr>
      <xdr:spPr>
        <a:xfrm flipV="1">
          <a:off x="21323300" y="5669534"/>
          <a:ext cx="838200" cy="11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117810</xdr:rowOff>
    </xdr:from>
    <xdr:ext cx="469744" cy="259045"/>
    <xdr:sp macro="" textlink="">
      <xdr:nvSpPr>
        <xdr:cNvPr id="740" name="投資及び出資金平均値テキスト"/>
        <xdr:cNvSpPr txBox="1"/>
      </xdr:nvSpPr>
      <xdr:spPr>
        <a:xfrm>
          <a:off x="22212300" y="62900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139383</xdr:rowOff>
    </xdr:from>
    <xdr:to>
      <xdr:col>116</xdr:col>
      <xdr:colOff>114300</xdr:colOff>
      <xdr:row>37</xdr:row>
      <xdr:rowOff>69533</xdr:rowOff>
    </xdr:to>
    <xdr:sp macro="" textlink="">
      <xdr:nvSpPr>
        <xdr:cNvPr id="741" name="フローチャート: 判断 740"/>
        <xdr:cNvSpPr/>
      </xdr:nvSpPr>
      <xdr:spPr>
        <a:xfrm>
          <a:off x="22110700" y="6311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129794</xdr:rowOff>
    </xdr:from>
    <xdr:to>
      <xdr:col>111</xdr:col>
      <xdr:colOff>177800</xdr:colOff>
      <xdr:row>33</xdr:row>
      <xdr:rowOff>157035</xdr:rowOff>
    </xdr:to>
    <xdr:cxnSp macro="">
      <xdr:nvCxnSpPr>
        <xdr:cNvPr id="742" name="直線コネクタ 741"/>
        <xdr:cNvCxnSpPr/>
      </xdr:nvCxnSpPr>
      <xdr:spPr>
        <a:xfrm flipV="1">
          <a:off x="20434300" y="5787644"/>
          <a:ext cx="889000" cy="27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141859</xdr:rowOff>
    </xdr:from>
    <xdr:to>
      <xdr:col>112</xdr:col>
      <xdr:colOff>38100</xdr:colOff>
      <xdr:row>37</xdr:row>
      <xdr:rowOff>72009</xdr:rowOff>
    </xdr:to>
    <xdr:sp macro="" textlink="">
      <xdr:nvSpPr>
        <xdr:cNvPr id="743" name="フローチャート: 判断 742"/>
        <xdr:cNvSpPr/>
      </xdr:nvSpPr>
      <xdr:spPr>
        <a:xfrm>
          <a:off x="21272500" y="6314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63136</xdr:rowOff>
    </xdr:from>
    <xdr:ext cx="469744" cy="259045"/>
    <xdr:sp macro="" textlink="">
      <xdr:nvSpPr>
        <xdr:cNvPr id="744" name="テキスト ボックス 743"/>
        <xdr:cNvSpPr txBox="1"/>
      </xdr:nvSpPr>
      <xdr:spPr>
        <a:xfrm>
          <a:off x="21088428" y="6406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33</xdr:row>
      <xdr:rowOff>144463</xdr:rowOff>
    </xdr:from>
    <xdr:to>
      <xdr:col>107</xdr:col>
      <xdr:colOff>50800</xdr:colOff>
      <xdr:row>33</xdr:row>
      <xdr:rowOff>157035</xdr:rowOff>
    </xdr:to>
    <xdr:cxnSp macro="">
      <xdr:nvCxnSpPr>
        <xdr:cNvPr id="745" name="直線コネクタ 744"/>
        <xdr:cNvCxnSpPr/>
      </xdr:nvCxnSpPr>
      <xdr:spPr>
        <a:xfrm>
          <a:off x="19545300" y="5802313"/>
          <a:ext cx="889000" cy="12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142430</xdr:rowOff>
    </xdr:from>
    <xdr:to>
      <xdr:col>107</xdr:col>
      <xdr:colOff>101600</xdr:colOff>
      <xdr:row>37</xdr:row>
      <xdr:rowOff>72580</xdr:rowOff>
    </xdr:to>
    <xdr:sp macro="" textlink="">
      <xdr:nvSpPr>
        <xdr:cNvPr id="746" name="フローチャート: 判断 745"/>
        <xdr:cNvSpPr/>
      </xdr:nvSpPr>
      <xdr:spPr>
        <a:xfrm>
          <a:off x="20383500" y="631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63707</xdr:rowOff>
    </xdr:from>
    <xdr:ext cx="469744" cy="259045"/>
    <xdr:sp macro="" textlink="">
      <xdr:nvSpPr>
        <xdr:cNvPr id="747" name="テキスト ボックス 746"/>
        <xdr:cNvSpPr txBox="1"/>
      </xdr:nvSpPr>
      <xdr:spPr>
        <a:xfrm>
          <a:off x="20199428" y="6407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33</xdr:row>
      <xdr:rowOff>125222</xdr:rowOff>
    </xdr:from>
    <xdr:to>
      <xdr:col>102</xdr:col>
      <xdr:colOff>114300</xdr:colOff>
      <xdr:row>33</xdr:row>
      <xdr:rowOff>144463</xdr:rowOff>
    </xdr:to>
    <xdr:cxnSp macro="">
      <xdr:nvCxnSpPr>
        <xdr:cNvPr id="748" name="直線コネクタ 747"/>
        <xdr:cNvCxnSpPr/>
      </xdr:nvCxnSpPr>
      <xdr:spPr>
        <a:xfrm>
          <a:off x="18656300" y="5783072"/>
          <a:ext cx="889000" cy="19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117284</xdr:rowOff>
    </xdr:from>
    <xdr:to>
      <xdr:col>102</xdr:col>
      <xdr:colOff>165100</xdr:colOff>
      <xdr:row>37</xdr:row>
      <xdr:rowOff>47434</xdr:rowOff>
    </xdr:to>
    <xdr:sp macro="" textlink="">
      <xdr:nvSpPr>
        <xdr:cNvPr id="749" name="フローチャート: 判断 748"/>
        <xdr:cNvSpPr/>
      </xdr:nvSpPr>
      <xdr:spPr>
        <a:xfrm>
          <a:off x="19494500" y="628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38561</xdr:rowOff>
    </xdr:from>
    <xdr:ext cx="469744" cy="259045"/>
    <xdr:sp macro="" textlink="">
      <xdr:nvSpPr>
        <xdr:cNvPr id="750" name="テキスト ボックス 749"/>
        <xdr:cNvSpPr txBox="1"/>
      </xdr:nvSpPr>
      <xdr:spPr>
        <a:xfrm>
          <a:off x="19310428" y="6382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111570</xdr:rowOff>
    </xdr:from>
    <xdr:to>
      <xdr:col>98</xdr:col>
      <xdr:colOff>38100</xdr:colOff>
      <xdr:row>37</xdr:row>
      <xdr:rowOff>41720</xdr:rowOff>
    </xdr:to>
    <xdr:sp macro="" textlink="">
      <xdr:nvSpPr>
        <xdr:cNvPr id="751" name="フローチャート: 判断 750"/>
        <xdr:cNvSpPr/>
      </xdr:nvSpPr>
      <xdr:spPr>
        <a:xfrm>
          <a:off x="18605500" y="6283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32847</xdr:rowOff>
    </xdr:from>
    <xdr:ext cx="469744" cy="259045"/>
    <xdr:sp macro="" textlink="">
      <xdr:nvSpPr>
        <xdr:cNvPr id="752" name="テキスト ボックス 751"/>
        <xdr:cNvSpPr txBox="1"/>
      </xdr:nvSpPr>
      <xdr:spPr>
        <a:xfrm>
          <a:off x="18421428" y="6376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32</xdr:row>
      <xdr:rowOff>132334</xdr:rowOff>
    </xdr:from>
    <xdr:to>
      <xdr:col>116</xdr:col>
      <xdr:colOff>114300</xdr:colOff>
      <xdr:row>33</xdr:row>
      <xdr:rowOff>62484</xdr:rowOff>
    </xdr:to>
    <xdr:sp macro="" textlink="">
      <xdr:nvSpPr>
        <xdr:cNvPr id="758" name="楕円 757"/>
        <xdr:cNvSpPr/>
      </xdr:nvSpPr>
      <xdr:spPr>
        <a:xfrm>
          <a:off x="22110700" y="561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31</xdr:row>
      <xdr:rowOff>155211</xdr:rowOff>
    </xdr:from>
    <xdr:ext cx="469744" cy="259045"/>
    <xdr:sp macro="" textlink="">
      <xdr:nvSpPr>
        <xdr:cNvPr id="759" name="投資及び出資金該当値テキスト"/>
        <xdr:cNvSpPr txBox="1"/>
      </xdr:nvSpPr>
      <xdr:spPr>
        <a:xfrm>
          <a:off x="22212300" y="5470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78994</xdr:rowOff>
    </xdr:from>
    <xdr:to>
      <xdr:col>112</xdr:col>
      <xdr:colOff>38100</xdr:colOff>
      <xdr:row>34</xdr:row>
      <xdr:rowOff>9144</xdr:rowOff>
    </xdr:to>
    <xdr:sp macro="" textlink="">
      <xdr:nvSpPr>
        <xdr:cNvPr id="760" name="楕円 759"/>
        <xdr:cNvSpPr/>
      </xdr:nvSpPr>
      <xdr:spPr>
        <a:xfrm>
          <a:off x="21272500" y="573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32</xdr:row>
      <xdr:rowOff>25671</xdr:rowOff>
    </xdr:from>
    <xdr:ext cx="469744" cy="259045"/>
    <xdr:sp macro="" textlink="">
      <xdr:nvSpPr>
        <xdr:cNvPr id="761" name="テキスト ボックス 760"/>
        <xdr:cNvSpPr txBox="1"/>
      </xdr:nvSpPr>
      <xdr:spPr>
        <a:xfrm>
          <a:off x="21088428" y="5512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33</xdr:row>
      <xdr:rowOff>106235</xdr:rowOff>
    </xdr:from>
    <xdr:to>
      <xdr:col>107</xdr:col>
      <xdr:colOff>101600</xdr:colOff>
      <xdr:row>34</xdr:row>
      <xdr:rowOff>36385</xdr:rowOff>
    </xdr:to>
    <xdr:sp macro="" textlink="">
      <xdr:nvSpPr>
        <xdr:cNvPr id="762" name="楕円 761"/>
        <xdr:cNvSpPr/>
      </xdr:nvSpPr>
      <xdr:spPr>
        <a:xfrm>
          <a:off x="20383500" y="576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32</xdr:row>
      <xdr:rowOff>52912</xdr:rowOff>
    </xdr:from>
    <xdr:ext cx="469744" cy="259045"/>
    <xdr:sp macro="" textlink="">
      <xdr:nvSpPr>
        <xdr:cNvPr id="763" name="テキスト ボックス 762"/>
        <xdr:cNvSpPr txBox="1"/>
      </xdr:nvSpPr>
      <xdr:spPr>
        <a:xfrm>
          <a:off x="20199428" y="5539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33</xdr:row>
      <xdr:rowOff>93663</xdr:rowOff>
    </xdr:from>
    <xdr:to>
      <xdr:col>102</xdr:col>
      <xdr:colOff>165100</xdr:colOff>
      <xdr:row>34</xdr:row>
      <xdr:rowOff>23813</xdr:rowOff>
    </xdr:to>
    <xdr:sp macro="" textlink="">
      <xdr:nvSpPr>
        <xdr:cNvPr id="764" name="楕円 763"/>
        <xdr:cNvSpPr/>
      </xdr:nvSpPr>
      <xdr:spPr>
        <a:xfrm>
          <a:off x="19494500" y="5751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32</xdr:row>
      <xdr:rowOff>40340</xdr:rowOff>
    </xdr:from>
    <xdr:ext cx="469744" cy="259045"/>
    <xdr:sp macro="" textlink="">
      <xdr:nvSpPr>
        <xdr:cNvPr id="765" name="テキスト ボックス 764"/>
        <xdr:cNvSpPr txBox="1"/>
      </xdr:nvSpPr>
      <xdr:spPr>
        <a:xfrm>
          <a:off x="19310428" y="5526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33</xdr:row>
      <xdr:rowOff>74422</xdr:rowOff>
    </xdr:from>
    <xdr:to>
      <xdr:col>98</xdr:col>
      <xdr:colOff>38100</xdr:colOff>
      <xdr:row>34</xdr:row>
      <xdr:rowOff>4572</xdr:rowOff>
    </xdr:to>
    <xdr:sp macro="" textlink="">
      <xdr:nvSpPr>
        <xdr:cNvPr id="766" name="楕円 765"/>
        <xdr:cNvSpPr/>
      </xdr:nvSpPr>
      <xdr:spPr>
        <a:xfrm>
          <a:off x="18605500" y="573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32</xdr:row>
      <xdr:rowOff>21099</xdr:rowOff>
    </xdr:from>
    <xdr:ext cx="469744" cy="259045"/>
    <xdr:sp macro="" textlink="">
      <xdr:nvSpPr>
        <xdr:cNvPr id="767" name="テキスト ボックス 766"/>
        <xdr:cNvSpPr txBox="1"/>
      </xdr:nvSpPr>
      <xdr:spPr>
        <a:xfrm>
          <a:off x="18421428" y="5507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8" name="直線コネクタ 777"/>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9" name="テキスト ボックス 778"/>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0" name="直線コネクタ 779"/>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1" name="テキスト ボックス 780"/>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2" name="直線コネクタ 781"/>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3" name="テキスト ボックス 782"/>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4" name="直線コネクタ 783"/>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5" name="テキスト ボックス 784"/>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6" name="直線コネクタ 785"/>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7" name="テキスト ボックス 786"/>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8" name="直線コネクタ 787"/>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9" name="テキスト ボックス 788"/>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1" name="テキスト ボックス 790"/>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42366</xdr:rowOff>
    </xdr:from>
    <xdr:to>
      <xdr:col>116</xdr:col>
      <xdr:colOff>62864</xdr:colOff>
      <xdr:row>59</xdr:row>
      <xdr:rowOff>98160</xdr:rowOff>
    </xdr:to>
    <xdr:cxnSp macro="">
      <xdr:nvCxnSpPr>
        <xdr:cNvPr id="793" name="直線コネクタ 792"/>
        <xdr:cNvCxnSpPr/>
      </xdr:nvCxnSpPr>
      <xdr:spPr>
        <a:xfrm flipV="1">
          <a:off x="22159595" y="8957766"/>
          <a:ext cx="1269" cy="1255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101987</xdr:rowOff>
    </xdr:from>
    <xdr:ext cx="313932" cy="259045"/>
    <xdr:sp macro="" textlink="">
      <xdr:nvSpPr>
        <xdr:cNvPr id="794" name="貸付金最小値テキスト"/>
        <xdr:cNvSpPr txBox="1"/>
      </xdr:nvSpPr>
      <xdr:spPr>
        <a:xfrm>
          <a:off x="22212300" y="102175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98160</xdr:rowOff>
    </xdr:from>
    <xdr:to>
      <xdr:col>116</xdr:col>
      <xdr:colOff>152400</xdr:colOff>
      <xdr:row>59</xdr:row>
      <xdr:rowOff>98160</xdr:rowOff>
    </xdr:to>
    <xdr:cxnSp macro="">
      <xdr:nvCxnSpPr>
        <xdr:cNvPr id="795" name="直線コネクタ 794"/>
        <xdr:cNvCxnSpPr/>
      </xdr:nvCxnSpPr>
      <xdr:spPr>
        <a:xfrm>
          <a:off x="22072600" y="10213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160493</xdr:rowOff>
    </xdr:from>
    <xdr:ext cx="534377" cy="259045"/>
    <xdr:sp macro="" textlink="">
      <xdr:nvSpPr>
        <xdr:cNvPr id="796" name="貸付金最大値テキスト"/>
        <xdr:cNvSpPr txBox="1"/>
      </xdr:nvSpPr>
      <xdr:spPr>
        <a:xfrm>
          <a:off x="22212300" y="8732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42366</xdr:rowOff>
    </xdr:from>
    <xdr:to>
      <xdr:col>116</xdr:col>
      <xdr:colOff>152400</xdr:colOff>
      <xdr:row>52</xdr:row>
      <xdr:rowOff>42366</xdr:rowOff>
    </xdr:to>
    <xdr:cxnSp macro="">
      <xdr:nvCxnSpPr>
        <xdr:cNvPr id="797" name="直線コネクタ 796"/>
        <xdr:cNvCxnSpPr/>
      </xdr:nvCxnSpPr>
      <xdr:spPr>
        <a:xfrm>
          <a:off x="22072600" y="8957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51</xdr:row>
      <xdr:rowOff>83921</xdr:rowOff>
    </xdr:from>
    <xdr:to>
      <xdr:col>116</xdr:col>
      <xdr:colOff>63500</xdr:colOff>
      <xdr:row>52</xdr:row>
      <xdr:rowOff>42366</xdr:rowOff>
    </xdr:to>
    <xdr:cxnSp macro="">
      <xdr:nvCxnSpPr>
        <xdr:cNvPr id="798" name="直線コネクタ 797"/>
        <xdr:cNvCxnSpPr/>
      </xdr:nvCxnSpPr>
      <xdr:spPr>
        <a:xfrm>
          <a:off x="21323300" y="8827871"/>
          <a:ext cx="838200" cy="129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75099</xdr:rowOff>
    </xdr:from>
    <xdr:ext cx="469744" cy="259045"/>
    <xdr:sp macro="" textlink="">
      <xdr:nvSpPr>
        <xdr:cNvPr id="799" name="貸付金平均値テキスト"/>
        <xdr:cNvSpPr txBox="1"/>
      </xdr:nvSpPr>
      <xdr:spPr>
        <a:xfrm>
          <a:off x="22212300" y="100191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96672</xdr:rowOff>
    </xdr:from>
    <xdr:to>
      <xdr:col>116</xdr:col>
      <xdr:colOff>114300</xdr:colOff>
      <xdr:row>59</xdr:row>
      <xdr:rowOff>26822</xdr:rowOff>
    </xdr:to>
    <xdr:sp macro="" textlink="">
      <xdr:nvSpPr>
        <xdr:cNvPr id="800" name="フローチャート: 判断 799"/>
        <xdr:cNvSpPr/>
      </xdr:nvSpPr>
      <xdr:spPr>
        <a:xfrm>
          <a:off x="22110700" y="1004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50</xdr:row>
      <xdr:rowOff>122898</xdr:rowOff>
    </xdr:from>
    <xdr:to>
      <xdr:col>111</xdr:col>
      <xdr:colOff>177800</xdr:colOff>
      <xdr:row>51</xdr:row>
      <xdr:rowOff>83921</xdr:rowOff>
    </xdr:to>
    <xdr:cxnSp macro="">
      <xdr:nvCxnSpPr>
        <xdr:cNvPr id="801" name="直線コネクタ 800"/>
        <xdr:cNvCxnSpPr/>
      </xdr:nvCxnSpPr>
      <xdr:spPr>
        <a:xfrm>
          <a:off x="20434300" y="8695398"/>
          <a:ext cx="889000" cy="132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86140</xdr:rowOff>
    </xdr:from>
    <xdr:to>
      <xdr:col>112</xdr:col>
      <xdr:colOff>38100</xdr:colOff>
      <xdr:row>59</xdr:row>
      <xdr:rowOff>16290</xdr:rowOff>
    </xdr:to>
    <xdr:sp macro="" textlink="">
      <xdr:nvSpPr>
        <xdr:cNvPr id="802" name="フローチャート: 判断 801"/>
        <xdr:cNvSpPr/>
      </xdr:nvSpPr>
      <xdr:spPr>
        <a:xfrm>
          <a:off x="21272500" y="1003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7417</xdr:rowOff>
    </xdr:from>
    <xdr:ext cx="469744" cy="259045"/>
    <xdr:sp macro="" textlink="">
      <xdr:nvSpPr>
        <xdr:cNvPr id="803" name="テキスト ボックス 802"/>
        <xdr:cNvSpPr txBox="1"/>
      </xdr:nvSpPr>
      <xdr:spPr>
        <a:xfrm>
          <a:off x="21088428" y="10122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50</xdr:row>
      <xdr:rowOff>122898</xdr:rowOff>
    </xdr:from>
    <xdr:to>
      <xdr:col>107</xdr:col>
      <xdr:colOff>50800</xdr:colOff>
      <xdr:row>55</xdr:row>
      <xdr:rowOff>153416</xdr:rowOff>
    </xdr:to>
    <xdr:cxnSp macro="">
      <xdr:nvCxnSpPr>
        <xdr:cNvPr id="804" name="直線コネクタ 803"/>
        <xdr:cNvCxnSpPr/>
      </xdr:nvCxnSpPr>
      <xdr:spPr>
        <a:xfrm flipV="1">
          <a:off x="19545300" y="8695398"/>
          <a:ext cx="889000" cy="887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68669</xdr:rowOff>
    </xdr:from>
    <xdr:to>
      <xdr:col>107</xdr:col>
      <xdr:colOff>101600</xdr:colOff>
      <xdr:row>58</xdr:row>
      <xdr:rowOff>170269</xdr:rowOff>
    </xdr:to>
    <xdr:sp macro="" textlink="">
      <xdr:nvSpPr>
        <xdr:cNvPr id="805" name="フローチャート: 判断 804"/>
        <xdr:cNvSpPr/>
      </xdr:nvSpPr>
      <xdr:spPr>
        <a:xfrm>
          <a:off x="20383500" y="1001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161396</xdr:rowOff>
    </xdr:from>
    <xdr:ext cx="469744" cy="259045"/>
    <xdr:sp macro="" textlink="">
      <xdr:nvSpPr>
        <xdr:cNvPr id="806" name="テキスト ボックス 805"/>
        <xdr:cNvSpPr txBox="1"/>
      </xdr:nvSpPr>
      <xdr:spPr>
        <a:xfrm>
          <a:off x="20199428" y="10105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152795</xdr:rowOff>
    </xdr:from>
    <xdr:to>
      <xdr:col>102</xdr:col>
      <xdr:colOff>114300</xdr:colOff>
      <xdr:row>55</xdr:row>
      <xdr:rowOff>153416</xdr:rowOff>
    </xdr:to>
    <xdr:cxnSp macro="">
      <xdr:nvCxnSpPr>
        <xdr:cNvPr id="807" name="直線コネクタ 806"/>
        <xdr:cNvCxnSpPr/>
      </xdr:nvCxnSpPr>
      <xdr:spPr>
        <a:xfrm>
          <a:off x="18656300" y="9411095"/>
          <a:ext cx="889000" cy="172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115973</xdr:rowOff>
    </xdr:from>
    <xdr:to>
      <xdr:col>102</xdr:col>
      <xdr:colOff>165100</xdr:colOff>
      <xdr:row>59</xdr:row>
      <xdr:rowOff>46123</xdr:rowOff>
    </xdr:to>
    <xdr:sp macro="" textlink="">
      <xdr:nvSpPr>
        <xdr:cNvPr id="808" name="フローチャート: 判断 807"/>
        <xdr:cNvSpPr/>
      </xdr:nvSpPr>
      <xdr:spPr>
        <a:xfrm>
          <a:off x="19494500" y="10060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37250</xdr:rowOff>
    </xdr:from>
    <xdr:ext cx="469744" cy="259045"/>
    <xdr:sp macro="" textlink="">
      <xdr:nvSpPr>
        <xdr:cNvPr id="809" name="テキスト ボックス 808"/>
        <xdr:cNvSpPr txBox="1"/>
      </xdr:nvSpPr>
      <xdr:spPr>
        <a:xfrm>
          <a:off x="19310428" y="10152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110209</xdr:rowOff>
    </xdr:from>
    <xdr:to>
      <xdr:col>98</xdr:col>
      <xdr:colOff>38100</xdr:colOff>
      <xdr:row>59</xdr:row>
      <xdr:rowOff>40359</xdr:rowOff>
    </xdr:to>
    <xdr:sp macro="" textlink="">
      <xdr:nvSpPr>
        <xdr:cNvPr id="810" name="フローチャート: 判断 809"/>
        <xdr:cNvSpPr/>
      </xdr:nvSpPr>
      <xdr:spPr>
        <a:xfrm>
          <a:off x="18605500" y="1005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31486</xdr:rowOff>
    </xdr:from>
    <xdr:ext cx="469744" cy="259045"/>
    <xdr:sp macro="" textlink="">
      <xdr:nvSpPr>
        <xdr:cNvPr id="811" name="テキスト ボックス 810"/>
        <xdr:cNvSpPr txBox="1"/>
      </xdr:nvSpPr>
      <xdr:spPr>
        <a:xfrm>
          <a:off x="18421428" y="10147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51</xdr:row>
      <xdr:rowOff>163016</xdr:rowOff>
    </xdr:from>
    <xdr:to>
      <xdr:col>116</xdr:col>
      <xdr:colOff>114300</xdr:colOff>
      <xdr:row>52</xdr:row>
      <xdr:rowOff>93166</xdr:rowOff>
    </xdr:to>
    <xdr:sp macro="" textlink="">
      <xdr:nvSpPr>
        <xdr:cNvPr id="817" name="楕円 816"/>
        <xdr:cNvSpPr/>
      </xdr:nvSpPr>
      <xdr:spPr>
        <a:xfrm>
          <a:off x="22110700" y="8906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51</xdr:row>
      <xdr:rowOff>116043</xdr:rowOff>
    </xdr:from>
    <xdr:ext cx="534377" cy="259045"/>
    <xdr:sp macro="" textlink="">
      <xdr:nvSpPr>
        <xdr:cNvPr id="818" name="貸付金該当値テキスト"/>
        <xdr:cNvSpPr txBox="1"/>
      </xdr:nvSpPr>
      <xdr:spPr>
        <a:xfrm>
          <a:off x="22212300" y="8859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51</xdr:row>
      <xdr:rowOff>33121</xdr:rowOff>
    </xdr:from>
    <xdr:to>
      <xdr:col>112</xdr:col>
      <xdr:colOff>38100</xdr:colOff>
      <xdr:row>51</xdr:row>
      <xdr:rowOff>134721</xdr:rowOff>
    </xdr:to>
    <xdr:sp macro="" textlink="">
      <xdr:nvSpPr>
        <xdr:cNvPr id="819" name="楕円 818"/>
        <xdr:cNvSpPr/>
      </xdr:nvSpPr>
      <xdr:spPr>
        <a:xfrm>
          <a:off x="21272500" y="877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49</xdr:row>
      <xdr:rowOff>151248</xdr:rowOff>
    </xdr:from>
    <xdr:ext cx="534377" cy="259045"/>
    <xdr:sp macro="" textlink="">
      <xdr:nvSpPr>
        <xdr:cNvPr id="820" name="テキスト ボックス 819"/>
        <xdr:cNvSpPr txBox="1"/>
      </xdr:nvSpPr>
      <xdr:spPr>
        <a:xfrm>
          <a:off x="21056111" y="8552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50</xdr:row>
      <xdr:rowOff>72098</xdr:rowOff>
    </xdr:from>
    <xdr:to>
      <xdr:col>107</xdr:col>
      <xdr:colOff>101600</xdr:colOff>
      <xdr:row>51</xdr:row>
      <xdr:rowOff>2248</xdr:rowOff>
    </xdr:to>
    <xdr:sp macro="" textlink="">
      <xdr:nvSpPr>
        <xdr:cNvPr id="821" name="楕円 820"/>
        <xdr:cNvSpPr/>
      </xdr:nvSpPr>
      <xdr:spPr>
        <a:xfrm>
          <a:off x="20383500" y="864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49</xdr:row>
      <xdr:rowOff>18775</xdr:rowOff>
    </xdr:from>
    <xdr:ext cx="534377" cy="259045"/>
    <xdr:sp macro="" textlink="">
      <xdr:nvSpPr>
        <xdr:cNvPr id="822" name="テキスト ボックス 821"/>
        <xdr:cNvSpPr txBox="1"/>
      </xdr:nvSpPr>
      <xdr:spPr>
        <a:xfrm>
          <a:off x="20167111" y="8419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102616</xdr:rowOff>
    </xdr:from>
    <xdr:to>
      <xdr:col>102</xdr:col>
      <xdr:colOff>165100</xdr:colOff>
      <xdr:row>56</xdr:row>
      <xdr:rowOff>32766</xdr:rowOff>
    </xdr:to>
    <xdr:sp macro="" textlink="">
      <xdr:nvSpPr>
        <xdr:cNvPr id="823" name="楕円 822"/>
        <xdr:cNvSpPr/>
      </xdr:nvSpPr>
      <xdr:spPr>
        <a:xfrm>
          <a:off x="19494500" y="953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49293</xdr:rowOff>
    </xdr:from>
    <xdr:ext cx="534377" cy="259045"/>
    <xdr:sp macro="" textlink="">
      <xdr:nvSpPr>
        <xdr:cNvPr id="824" name="テキスト ボックス 823"/>
        <xdr:cNvSpPr txBox="1"/>
      </xdr:nvSpPr>
      <xdr:spPr>
        <a:xfrm>
          <a:off x="19278111" y="9307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101995</xdr:rowOff>
    </xdr:from>
    <xdr:to>
      <xdr:col>98</xdr:col>
      <xdr:colOff>38100</xdr:colOff>
      <xdr:row>55</xdr:row>
      <xdr:rowOff>32145</xdr:rowOff>
    </xdr:to>
    <xdr:sp macro="" textlink="">
      <xdr:nvSpPr>
        <xdr:cNvPr id="825" name="楕円 824"/>
        <xdr:cNvSpPr/>
      </xdr:nvSpPr>
      <xdr:spPr>
        <a:xfrm>
          <a:off x="18605500" y="9360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53</xdr:row>
      <xdr:rowOff>48672</xdr:rowOff>
    </xdr:from>
    <xdr:ext cx="534377" cy="259045"/>
    <xdr:sp macro="" textlink="">
      <xdr:nvSpPr>
        <xdr:cNvPr id="826" name="テキスト ボックス 825"/>
        <xdr:cNvSpPr txBox="1"/>
      </xdr:nvSpPr>
      <xdr:spPr>
        <a:xfrm>
          <a:off x="18389111" y="9135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7" name="テキスト ボックス 836"/>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8" name="直線コネクタ 83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9" name="テキスト ボックス 838"/>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0" name="直線コネクタ 83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1" name="テキスト ボックス 840"/>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2" name="直線コネクタ 84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3" name="テキスト ボックス 842"/>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4" name="直線コネクタ 84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5" name="テキスト ボックス 844"/>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6" name="直線コネクタ 84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7" name="テキスト ボックス 846"/>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9" name="テキスト ボックス 848"/>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70701</xdr:rowOff>
    </xdr:from>
    <xdr:to>
      <xdr:col>116</xdr:col>
      <xdr:colOff>62864</xdr:colOff>
      <xdr:row>78</xdr:row>
      <xdr:rowOff>97561</xdr:rowOff>
    </xdr:to>
    <xdr:cxnSp macro="">
      <xdr:nvCxnSpPr>
        <xdr:cNvPr id="851" name="直線コネクタ 850"/>
        <xdr:cNvCxnSpPr/>
      </xdr:nvCxnSpPr>
      <xdr:spPr>
        <a:xfrm flipV="1">
          <a:off x="22159595" y="12243651"/>
          <a:ext cx="1269" cy="1227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101388</xdr:rowOff>
    </xdr:from>
    <xdr:ext cx="534377" cy="259045"/>
    <xdr:sp macro="" textlink="">
      <xdr:nvSpPr>
        <xdr:cNvPr id="852" name="繰出金最小値テキスト"/>
        <xdr:cNvSpPr txBox="1"/>
      </xdr:nvSpPr>
      <xdr:spPr>
        <a:xfrm>
          <a:off x="22212300" y="13474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97561</xdr:rowOff>
    </xdr:from>
    <xdr:to>
      <xdr:col>116</xdr:col>
      <xdr:colOff>152400</xdr:colOff>
      <xdr:row>78</xdr:row>
      <xdr:rowOff>97561</xdr:rowOff>
    </xdr:to>
    <xdr:cxnSp macro="">
      <xdr:nvCxnSpPr>
        <xdr:cNvPr id="853" name="直線コネクタ 852"/>
        <xdr:cNvCxnSpPr/>
      </xdr:nvCxnSpPr>
      <xdr:spPr>
        <a:xfrm>
          <a:off x="22072600" y="13470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17378</xdr:rowOff>
    </xdr:from>
    <xdr:ext cx="534377" cy="259045"/>
    <xdr:sp macro="" textlink="">
      <xdr:nvSpPr>
        <xdr:cNvPr id="854" name="繰出金最大値テキスト"/>
        <xdr:cNvSpPr txBox="1"/>
      </xdr:nvSpPr>
      <xdr:spPr>
        <a:xfrm>
          <a:off x="22212300" y="1201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70701</xdr:rowOff>
    </xdr:from>
    <xdr:to>
      <xdr:col>116</xdr:col>
      <xdr:colOff>152400</xdr:colOff>
      <xdr:row>71</xdr:row>
      <xdr:rowOff>70701</xdr:rowOff>
    </xdr:to>
    <xdr:cxnSp macro="">
      <xdr:nvCxnSpPr>
        <xdr:cNvPr id="855" name="直線コネクタ 854"/>
        <xdr:cNvCxnSpPr/>
      </xdr:nvCxnSpPr>
      <xdr:spPr>
        <a:xfrm>
          <a:off x="22072600" y="12243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15608</xdr:rowOff>
    </xdr:from>
    <xdr:to>
      <xdr:col>116</xdr:col>
      <xdr:colOff>63500</xdr:colOff>
      <xdr:row>75</xdr:row>
      <xdr:rowOff>22466</xdr:rowOff>
    </xdr:to>
    <xdr:cxnSp macro="">
      <xdr:nvCxnSpPr>
        <xdr:cNvPr id="856" name="直線コネクタ 855"/>
        <xdr:cNvCxnSpPr/>
      </xdr:nvCxnSpPr>
      <xdr:spPr>
        <a:xfrm flipV="1">
          <a:off x="21323300" y="12874358"/>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164482</xdr:rowOff>
    </xdr:from>
    <xdr:ext cx="534377" cy="259045"/>
    <xdr:sp macro="" textlink="">
      <xdr:nvSpPr>
        <xdr:cNvPr id="857" name="繰出金平均値テキスト"/>
        <xdr:cNvSpPr txBox="1"/>
      </xdr:nvSpPr>
      <xdr:spPr>
        <a:xfrm>
          <a:off x="22212300" y="128517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14605</xdr:rowOff>
    </xdr:from>
    <xdr:to>
      <xdr:col>116</xdr:col>
      <xdr:colOff>114300</xdr:colOff>
      <xdr:row>75</xdr:row>
      <xdr:rowOff>116205</xdr:rowOff>
    </xdr:to>
    <xdr:sp macro="" textlink="">
      <xdr:nvSpPr>
        <xdr:cNvPr id="858" name="フローチャート: 判断 857"/>
        <xdr:cNvSpPr/>
      </xdr:nvSpPr>
      <xdr:spPr>
        <a:xfrm>
          <a:off x="22110700" y="1287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22466</xdr:rowOff>
    </xdr:from>
    <xdr:to>
      <xdr:col>111</xdr:col>
      <xdr:colOff>177800</xdr:colOff>
      <xdr:row>75</xdr:row>
      <xdr:rowOff>28067</xdr:rowOff>
    </xdr:to>
    <xdr:cxnSp macro="">
      <xdr:nvCxnSpPr>
        <xdr:cNvPr id="859" name="直線コネクタ 858"/>
        <xdr:cNvCxnSpPr/>
      </xdr:nvCxnSpPr>
      <xdr:spPr>
        <a:xfrm flipV="1">
          <a:off x="20434300" y="12881216"/>
          <a:ext cx="889000" cy="5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47142</xdr:rowOff>
    </xdr:from>
    <xdr:to>
      <xdr:col>112</xdr:col>
      <xdr:colOff>38100</xdr:colOff>
      <xdr:row>75</xdr:row>
      <xdr:rowOff>148741</xdr:rowOff>
    </xdr:to>
    <xdr:sp macro="" textlink="">
      <xdr:nvSpPr>
        <xdr:cNvPr id="860" name="フローチャート: 判断 859"/>
        <xdr:cNvSpPr/>
      </xdr:nvSpPr>
      <xdr:spPr>
        <a:xfrm>
          <a:off x="21272500" y="1290589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139870</xdr:rowOff>
    </xdr:from>
    <xdr:ext cx="534377" cy="259045"/>
    <xdr:sp macro="" textlink="">
      <xdr:nvSpPr>
        <xdr:cNvPr id="861" name="テキスト ボックス 860"/>
        <xdr:cNvSpPr txBox="1"/>
      </xdr:nvSpPr>
      <xdr:spPr>
        <a:xfrm>
          <a:off x="21056111" y="12998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28067</xdr:rowOff>
    </xdr:from>
    <xdr:to>
      <xdr:col>107</xdr:col>
      <xdr:colOff>50800</xdr:colOff>
      <xdr:row>75</xdr:row>
      <xdr:rowOff>80264</xdr:rowOff>
    </xdr:to>
    <xdr:cxnSp macro="">
      <xdr:nvCxnSpPr>
        <xdr:cNvPr id="862" name="直線コネクタ 861"/>
        <xdr:cNvCxnSpPr/>
      </xdr:nvCxnSpPr>
      <xdr:spPr>
        <a:xfrm flipV="1">
          <a:off x="19545300" y="12886817"/>
          <a:ext cx="889000" cy="52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63830</xdr:rowOff>
    </xdr:from>
    <xdr:to>
      <xdr:col>107</xdr:col>
      <xdr:colOff>101600</xdr:colOff>
      <xdr:row>75</xdr:row>
      <xdr:rowOff>165430</xdr:rowOff>
    </xdr:to>
    <xdr:sp macro="" textlink="">
      <xdr:nvSpPr>
        <xdr:cNvPr id="863" name="フローチャート: 判断 862"/>
        <xdr:cNvSpPr/>
      </xdr:nvSpPr>
      <xdr:spPr>
        <a:xfrm>
          <a:off x="20383500" y="129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156557</xdr:rowOff>
    </xdr:from>
    <xdr:ext cx="534377" cy="259045"/>
    <xdr:sp macro="" textlink="">
      <xdr:nvSpPr>
        <xdr:cNvPr id="864" name="テキスト ボックス 863"/>
        <xdr:cNvSpPr txBox="1"/>
      </xdr:nvSpPr>
      <xdr:spPr>
        <a:xfrm>
          <a:off x="20167111" y="1301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80264</xdr:rowOff>
    </xdr:from>
    <xdr:to>
      <xdr:col>102</xdr:col>
      <xdr:colOff>114300</xdr:colOff>
      <xdr:row>75</xdr:row>
      <xdr:rowOff>128765</xdr:rowOff>
    </xdr:to>
    <xdr:cxnSp macro="">
      <xdr:nvCxnSpPr>
        <xdr:cNvPr id="865" name="直線コネクタ 864"/>
        <xdr:cNvCxnSpPr/>
      </xdr:nvCxnSpPr>
      <xdr:spPr>
        <a:xfrm flipV="1">
          <a:off x="18656300" y="12939014"/>
          <a:ext cx="889000" cy="48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69050</xdr:rowOff>
    </xdr:from>
    <xdr:to>
      <xdr:col>102</xdr:col>
      <xdr:colOff>165100</xdr:colOff>
      <xdr:row>75</xdr:row>
      <xdr:rowOff>170650</xdr:rowOff>
    </xdr:to>
    <xdr:sp macro="" textlink="">
      <xdr:nvSpPr>
        <xdr:cNvPr id="866" name="フローチャート: 判断 865"/>
        <xdr:cNvSpPr/>
      </xdr:nvSpPr>
      <xdr:spPr>
        <a:xfrm>
          <a:off x="19494500" y="129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161777</xdr:rowOff>
    </xdr:from>
    <xdr:ext cx="534377" cy="259045"/>
    <xdr:sp macro="" textlink="">
      <xdr:nvSpPr>
        <xdr:cNvPr id="867" name="テキスト ボックス 866"/>
        <xdr:cNvSpPr txBox="1"/>
      </xdr:nvSpPr>
      <xdr:spPr>
        <a:xfrm>
          <a:off x="19278111" y="13020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83223</xdr:rowOff>
    </xdr:from>
    <xdr:to>
      <xdr:col>98</xdr:col>
      <xdr:colOff>38100</xdr:colOff>
      <xdr:row>76</xdr:row>
      <xdr:rowOff>13373</xdr:rowOff>
    </xdr:to>
    <xdr:sp macro="" textlink="">
      <xdr:nvSpPr>
        <xdr:cNvPr id="868" name="フローチャート: 判断 867"/>
        <xdr:cNvSpPr/>
      </xdr:nvSpPr>
      <xdr:spPr>
        <a:xfrm>
          <a:off x="18605500" y="1294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4500</xdr:rowOff>
    </xdr:from>
    <xdr:ext cx="534377" cy="259045"/>
    <xdr:sp macro="" textlink="">
      <xdr:nvSpPr>
        <xdr:cNvPr id="869" name="テキスト ボックス 868"/>
        <xdr:cNvSpPr txBox="1"/>
      </xdr:nvSpPr>
      <xdr:spPr>
        <a:xfrm>
          <a:off x="18389111" y="1303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136258</xdr:rowOff>
    </xdr:from>
    <xdr:to>
      <xdr:col>116</xdr:col>
      <xdr:colOff>114300</xdr:colOff>
      <xdr:row>75</xdr:row>
      <xdr:rowOff>66408</xdr:rowOff>
    </xdr:to>
    <xdr:sp macro="" textlink="">
      <xdr:nvSpPr>
        <xdr:cNvPr id="875" name="楕円 874"/>
        <xdr:cNvSpPr/>
      </xdr:nvSpPr>
      <xdr:spPr>
        <a:xfrm>
          <a:off x="22110700" y="12823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159135</xdr:rowOff>
    </xdr:from>
    <xdr:ext cx="534377" cy="259045"/>
    <xdr:sp macro="" textlink="">
      <xdr:nvSpPr>
        <xdr:cNvPr id="876" name="繰出金該当値テキスト"/>
        <xdr:cNvSpPr txBox="1"/>
      </xdr:nvSpPr>
      <xdr:spPr>
        <a:xfrm>
          <a:off x="22212300" y="12674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143116</xdr:rowOff>
    </xdr:from>
    <xdr:to>
      <xdr:col>112</xdr:col>
      <xdr:colOff>38100</xdr:colOff>
      <xdr:row>75</xdr:row>
      <xdr:rowOff>73266</xdr:rowOff>
    </xdr:to>
    <xdr:sp macro="" textlink="">
      <xdr:nvSpPr>
        <xdr:cNvPr id="877" name="楕円 876"/>
        <xdr:cNvSpPr/>
      </xdr:nvSpPr>
      <xdr:spPr>
        <a:xfrm>
          <a:off x="21272500" y="12830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89793</xdr:rowOff>
    </xdr:from>
    <xdr:ext cx="534377" cy="259045"/>
    <xdr:sp macro="" textlink="">
      <xdr:nvSpPr>
        <xdr:cNvPr id="878" name="テキスト ボックス 877"/>
        <xdr:cNvSpPr txBox="1"/>
      </xdr:nvSpPr>
      <xdr:spPr>
        <a:xfrm>
          <a:off x="21056111" y="12605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148717</xdr:rowOff>
    </xdr:from>
    <xdr:to>
      <xdr:col>107</xdr:col>
      <xdr:colOff>101600</xdr:colOff>
      <xdr:row>75</xdr:row>
      <xdr:rowOff>78867</xdr:rowOff>
    </xdr:to>
    <xdr:sp macro="" textlink="">
      <xdr:nvSpPr>
        <xdr:cNvPr id="879" name="楕円 878"/>
        <xdr:cNvSpPr/>
      </xdr:nvSpPr>
      <xdr:spPr>
        <a:xfrm>
          <a:off x="20383500" y="1283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95394</xdr:rowOff>
    </xdr:from>
    <xdr:ext cx="534377" cy="259045"/>
    <xdr:sp macro="" textlink="">
      <xdr:nvSpPr>
        <xdr:cNvPr id="880" name="テキスト ボックス 879"/>
        <xdr:cNvSpPr txBox="1"/>
      </xdr:nvSpPr>
      <xdr:spPr>
        <a:xfrm>
          <a:off x="20167111" y="12611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29464</xdr:rowOff>
    </xdr:from>
    <xdr:to>
      <xdr:col>102</xdr:col>
      <xdr:colOff>165100</xdr:colOff>
      <xdr:row>75</xdr:row>
      <xdr:rowOff>131064</xdr:rowOff>
    </xdr:to>
    <xdr:sp macro="" textlink="">
      <xdr:nvSpPr>
        <xdr:cNvPr id="881" name="楕円 880"/>
        <xdr:cNvSpPr/>
      </xdr:nvSpPr>
      <xdr:spPr>
        <a:xfrm>
          <a:off x="19494500" y="1288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147591</xdr:rowOff>
    </xdr:from>
    <xdr:ext cx="534377" cy="259045"/>
    <xdr:sp macro="" textlink="">
      <xdr:nvSpPr>
        <xdr:cNvPr id="882" name="テキスト ボックス 881"/>
        <xdr:cNvSpPr txBox="1"/>
      </xdr:nvSpPr>
      <xdr:spPr>
        <a:xfrm>
          <a:off x="19278111" y="12663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77965</xdr:rowOff>
    </xdr:from>
    <xdr:to>
      <xdr:col>98</xdr:col>
      <xdr:colOff>38100</xdr:colOff>
      <xdr:row>76</xdr:row>
      <xdr:rowOff>8114</xdr:rowOff>
    </xdr:to>
    <xdr:sp macro="" textlink="">
      <xdr:nvSpPr>
        <xdr:cNvPr id="883" name="楕円 882"/>
        <xdr:cNvSpPr/>
      </xdr:nvSpPr>
      <xdr:spPr>
        <a:xfrm>
          <a:off x="18605500" y="129367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24642</xdr:rowOff>
    </xdr:from>
    <xdr:ext cx="534377" cy="259045"/>
    <xdr:sp macro="" textlink="">
      <xdr:nvSpPr>
        <xdr:cNvPr id="884" name="テキスト ボックス 883"/>
        <xdr:cNvSpPr txBox="1"/>
      </xdr:nvSpPr>
      <xdr:spPr>
        <a:xfrm>
          <a:off x="18389111" y="12711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歳出決算総額は、住民一人当たり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613,148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円となっている。</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補助費等については、大型事業である新可燃物処理施設の整備完了により整備に伴う広域負担金が減となったことから、前年度に比べて大幅減の住民一人当たり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89,962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円となった。新可燃物処理施設整備後も類似団体平均を超えていることを踏まえ、補助金適正化方針に基づき、合規性、３</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E</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（経済性・効率性・有効性）、公益性、公平性の観点から事業の適正化や見直しを行う。</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物件費については、住民一人当たり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88,601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円で前年度の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81,924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円に比べて増加しているが、これは新型コロナウイルス対応にかかる保健所の体制強化や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PCR</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検査などのコロナ対策経費が一時的に増加したことによるものである。　</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貸付金については、コロナ禍による中小企業の経営安定化を目的とした制度融資資金（金融機関への預託金）の減少により住民一人当たり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76,961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円となり前年度の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84,916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円と比べて減少した。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普通建設事業費（うち更新整備）は住民一人当たり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34,130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円となっており、前年度の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21,583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円に比べて大きく増加しているが、これは、市民体育館の再整備事業や市営住宅長瀬団地建替などの大規模事業を実施したことによるものである。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今後も国県補助金等の有利な財源の活用や徹底した行財政改革の取り組みなどを行い経費の抑制・財政の健全化に努める。</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鳥取県鳥取市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183,269
181,693
765.31
115,319,398
112,370,924
2,687,989
51,312,015
115,229,455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62.5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17018</xdr:rowOff>
    </xdr:from>
    <xdr:to>
      <xdr:col>24</xdr:col>
      <xdr:colOff>62865</xdr:colOff>
      <xdr:row>38</xdr:row>
      <xdr:rowOff>22352</xdr:rowOff>
    </xdr:to>
    <xdr:cxnSp macro="">
      <xdr:nvCxnSpPr>
        <xdr:cNvPr id="56" name="直線コネクタ 55"/>
        <xdr:cNvCxnSpPr/>
      </xdr:nvCxnSpPr>
      <xdr:spPr>
        <a:xfrm flipV="1">
          <a:off x="4633595" y="5331968"/>
          <a:ext cx="1270" cy="120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26179</xdr:rowOff>
    </xdr:from>
    <xdr:ext cx="469744" cy="259045"/>
    <xdr:sp macro="" textlink="">
      <xdr:nvSpPr>
        <xdr:cNvPr id="57" name="議会費最小値テキスト"/>
        <xdr:cNvSpPr txBox="1"/>
      </xdr:nvSpPr>
      <xdr:spPr>
        <a:xfrm>
          <a:off x="4686300" y="6541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22352</xdr:rowOff>
    </xdr:from>
    <xdr:to>
      <xdr:col>24</xdr:col>
      <xdr:colOff>152400</xdr:colOff>
      <xdr:row>38</xdr:row>
      <xdr:rowOff>22352</xdr:rowOff>
    </xdr:to>
    <xdr:cxnSp macro="">
      <xdr:nvCxnSpPr>
        <xdr:cNvPr id="58" name="直線コネクタ 57"/>
        <xdr:cNvCxnSpPr/>
      </xdr:nvCxnSpPr>
      <xdr:spPr>
        <a:xfrm>
          <a:off x="4546600" y="6537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135145</xdr:rowOff>
    </xdr:from>
    <xdr:ext cx="469744" cy="259045"/>
    <xdr:sp macro="" textlink="">
      <xdr:nvSpPr>
        <xdr:cNvPr id="59" name="議会費最大値テキスト"/>
        <xdr:cNvSpPr txBox="1"/>
      </xdr:nvSpPr>
      <xdr:spPr>
        <a:xfrm>
          <a:off x="4686300" y="5107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17018</xdr:rowOff>
    </xdr:from>
    <xdr:to>
      <xdr:col>24</xdr:col>
      <xdr:colOff>152400</xdr:colOff>
      <xdr:row>31</xdr:row>
      <xdr:rowOff>17018</xdr:rowOff>
    </xdr:to>
    <xdr:cxnSp macro="">
      <xdr:nvCxnSpPr>
        <xdr:cNvPr id="60" name="直線コネクタ 59"/>
        <xdr:cNvCxnSpPr/>
      </xdr:nvCxnSpPr>
      <xdr:spPr>
        <a:xfrm>
          <a:off x="4546600" y="5331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9398</xdr:rowOff>
    </xdr:from>
    <xdr:to>
      <xdr:col>24</xdr:col>
      <xdr:colOff>63500</xdr:colOff>
      <xdr:row>33</xdr:row>
      <xdr:rowOff>44450</xdr:rowOff>
    </xdr:to>
    <xdr:cxnSp macro="">
      <xdr:nvCxnSpPr>
        <xdr:cNvPr id="61" name="直線コネクタ 60"/>
        <xdr:cNvCxnSpPr/>
      </xdr:nvCxnSpPr>
      <xdr:spPr>
        <a:xfrm flipV="1">
          <a:off x="3797300" y="5667248"/>
          <a:ext cx="838200" cy="35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20845</xdr:rowOff>
    </xdr:from>
    <xdr:ext cx="469744" cy="259045"/>
    <xdr:sp macro="" textlink="">
      <xdr:nvSpPr>
        <xdr:cNvPr id="62" name="議会費平均値テキスト"/>
        <xdr:cNvSpPr txBox="1"/>
      </xdr:nvSpPr>
      <xdr:spPr>
        <a:xfrm>
          <a:off x="4686300" y="60215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42418</xdr:rowOff>
    </xdr:from>
    <xdr:to>
      <xdr:col>24</xdr:col>
      <xdr:colOff>114300</xdr:colOff>
      <xdr:row>35</xdr:row>
      <xdr:rowOff>144018</xdr:rowOff>
    </xdr:to>
    <xdr:sp macro="" textlink="">
      <xdr:nvSpPr>
        <xdr:cNvPr id="63" name="フローチャート: 判断 62"/>
        <xdr:cNvSpPr/>
      </xdr:nvSpPr>
      <xdr:spPr>
        <a:xfrm>
          <a:off x="45847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44450</xdr:rowOff>
    </xdr:from>
    <xdr:to>
      <xdr:col>19</xdr:col>
      <xdr:colOff>177800</xdr:colOff>
      <xdr:row>33</xdr:row>
      <xdr:rowOff>61976</xdr:rowOff>
    </xdr:to>
    <xdr:cxnSp macro="">
      <xdr:nvCxnSpPr>
        <xdr:cNvPr id="64" name="直線コネクタ 63"/>
        <xdr:cNvCxnSpPr/>
      </xdr:nvCxnSpPr>
      <xdr:spPr>
        <a:xfrm flipV="1">
          <a:off x="2908300" y="5702300"/>
          <a:ext cx="889000" cy="1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56134</xdr:rowOff>
    </xdr:from>
    <xdr:to>
      <xdr:col>20</xdr:col>
      <xdr:colOff>38100</xdr:colOff>
      <xdr:row>35</xdr:row>
      <xdr:rowOff>157734</xdr:rowOff>
    </xdr:to>
    <xdr:sp macro="" textlink="">
      <xdr:nvSpPr>
        <xdr:cNvPr id="65" name="フローチャート: 判断 64"/>
        <xdr:cNvSpPr/>
      </xdr:nvSpPr>
      <xdr:spPr>
        <a:xfrm>
          <a:off x="3746500" y="6056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148861</xdr:rowOff>
    </xdr:from>
    <xdr:ext cx="469744" cy="259045"/>
    <xdr:sp macro="" textlink="">
      <xdr:nvSpPr>
        <xdr:cNvPr id="66" name="テキスト ボックス 65"/>
        <xdr:cNvSpPr txBox="1"/>
      </xdr:nvSpPr>
      <xdr:spPr>
        <a:xfrm>
          <a:off x="3562428" y="614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12446</xdr:rowOff>
    </xdr:from>
    <xdr:to>
      <xdr:col>15</xdr:col>
      <xdr:colOff>50800</xdr:colOff>
      <xdr:row>33</xdr:row>
      <xdr:rowOff>61976</xdr:rowOff>
    </xdr:to>
    <xdr:cxnSp macro="">
      <xdr:nvCxnSpPr>
        <xdr:cNvPr id="67" name="直線コネクタ 66"/>
        <xdr:cNvCxnSpPr/>
      </xdr:nvCxnSpPr>
      <xdr:spPr>
        <a:xfrm>
          <a:off x="2019300" y="5670296"/>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58420</xdr:rowOff>
    </xdr:from>
    <xdr:to>
      <xdr:col>15</xdr:col>
      <xdr:colOff>101600</xdr:colOff>
      <xdr:row>35</xdr:row>
      <xdr:rowOff>160020</xdr:rowOff>
    </xdr:to>
    <xdr:sp macro="" textlink="">
      <xdr:nvSpPr>
        <xdr:cNvPr id="68" name="フローチャート: 判断 67"/>
        <xdr:cNvSpPr/>
      </xdr:nvSpPr>
      <xdr:spPr>
        <a:xfrm>
          <a:off x="2857500" y="605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151147</xdr:rowOff>
    </xdr:from>
    <xdr:ext cx="469744" cy="259045"/>
    <xdr:sp macro="" textlink="">
      <xdr:nvSpPr>
        <xdr:cNvPr id="69" name="テキスト ボックス 68"/>
        <xdr:cNvSpPr txBox="1"/>
      </xdr:nvSpPr>
      <xdr:spPr>
        <a:xfrm>
          <a:off x="2673428" y="6151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12446</xdr:rowOff>
    </xdr:from>
    <xdr:to>
      <xdr:col>10</xdr:col>
      <xdr:colOff>114300</xdr:colOff>
      <xdr:row>33</xdr:row>
      <xdr:rowOff>26162</xdr:rowOff>
    </xdr:to>
    <xdr:cxnSp macro="">
      <xdr:nvCxnSpPr>
        <xdr:cNvPr id="70" name="直線コネクタ 69"/>
        <xdr:cNvCxnSpPr/>
      </xdr:nvCxnSpPr>
      <xdr:spPr>
        <a:xfrm flipV="1">
          <a:off x="1130300" y="567029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21082</xdr:rowOff>
    </xdr:from>
    <xdr:to>
      <xdr:col>10</xdr:col>
      <xdr:colOff>165100</xdr:colOff>
      <xdr:row>35</xdr:row>
      <xdr:rowOff>122682</xdr:rowOff>
    </xdr:to>
    <xdr:sp macro="" textlink="">
      <xdr:nvSpPr>
        <xdr:cNvPr id="71" name="フローチャート: 判断 70"/>
        <xdr:cNvSpPr/>
      </xdr:nvSpPr>
      <xdr:spPr>
        <a:xfrm>
          <a:off x="1968500" y="602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113809</xdr:rowOff>
    </xdr:from>
    <xdr:ext cx="469744" cy="259045"/>
    <xdr:sp macro="" textlink="">
      <xdr:nvSpPr>
        <xdr:cNvPr id="72" name="テキスト ボックス 71"/>
        <xdr:cNvSpPr txBox="1"/>
      </xdr:nvSpPr>
      <xdr:spPr>
        <a:xfrm>
          <a:off x="1784428" y="6114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29464</xdr:rowOff>
    </xdr:from>
    <xdr:to>
      <xdr:col>6</xdr:col>
      <xdr:colOff>38100</xdr:colOff>
      <xdr:row>35</xdr:row>
      <xdr:rowOff>131064</xdr:rowOff>
    </xdr:to>
    <xdr:sp macro="" textlink="">
      <xdr:nvSpPr>
        <xdr:cNvPr id="73" name="フローチャート: 判断 72"/>
        <xdr:cNvSpPr/>
      </xdr:nvSpPr>
      <xdr:spPr>
        <a:xfrm>
          <a:off x="1079500" y="603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122191</xdr:rowOff>
    </xdr:from>
    <xdr:ext cx="469744" cy="259045"/>
    <xdr:sp macro="" textlink="">
      <xdr:nvSpPr>
        <xdr:cNvPr id="74" name="テキスト ボックス 73"/>
        <xdr:cNvSpPr txBox="1"/>
      </xdr:nvSpPr>
      <xdr:spPr>
        <a:xfrm>
          <a:off x="895428" y="612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130048</xdr:rowOff>
    </xdr:from>
    <xdr:to>
      <xdr:col>24</xdr:col>
      <xdr:colOff>114300</xdr:colOff>
      <xdr:row>33</xdr:row>
      <xdr:rowOff>60198</xdr:rowOff>
    </xdr:to>
    <xdr:sp macro="" textlink="">
      <xdr:nvSpPr>
        <xdr:cNvPr id="80" name="楕円 79"/>
        <xdr:cNvSpPr/>
      </xdr:nvSpPr>
      <xdr:spPr>
        <a:xfrm>
          <a:off x="4584700" y="5616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152925</xdr:rowOff>
    </xdr:from>
    <xdr:ext cx="469744" cy="259045"/>
    <xdr:sp macro="" textlink="">
      <xdr:nvSpPr>
        <xdr:cNvPr id="81" name="議会費該当値テキスト"/>
        <xdr:cNvSpPr txBox="1"/>
      </xdr:nvSpPr>
      <xdr:spPr>
        <a:xfrm>
          <a:off x="4686300" y="5467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165100</xdr:rowOff>
    </xdr:from>
    <xdr:to>
      <xdr:col>20</xdr:col>
      <xdr:colOff>38100</xdr:colOff>
      <xdr:row>33</xdr:row>
      <xdr:rowOff>95250</xdr:rowOff>
    </xdr:to>
    <xdr:sp macro="" textlink="">
      <xdr:nvSpPr>
        <xdr:cNvPr id="82" name="楕円 81"/>
        <xdr:cNvSpPr/>
      </xdr:nvSpPr>
      <xdr:spPr>
        <a:xfrm>
          <a:off x="3746500" y="565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111777</xdr:rowOff>
    </xdr:from>
    <xdr:ext cx="469744" cy="259045"/>
    <xdr:sp macro="" textlink="">
      <xdr:nvSpPr>
        <xdr:cNvPr id="83" name="テキスト ボックス 82"/>
        <xdr:cNvSpPr txBox="1"/>
      </xdr:nvSpPr>
      <xdr:spPr>
        <a:xfrm>
          <a:off x="3562428" y="542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11176</xdr:rowOff>
    </xdr:from>
    <xdr:to>
      <xdr:col>15</xdr:col>
      <xdr:colOff>101600</xdr:colOff>
      <xdr:row>33</xdr:row>
      <xdr:rowOff>112776</xdr:rowOff>
    </xdr:to>
    <xdr:sp macro="" textlink="">
      <xdr:nvSpPr>
        <xdr:cNvPr id="84" name="楕円 83"/>
        <xdr:cNvSpPr/>
      </xdr:nvSpPr>
      <xdr:spPr>
        <a:xfrm>
          <a:off x="2857500" y="566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129303</xdr:rowOff>
    </xdr:from>
    <xdr:ext cx="469744" cy="259045"/>
    <xdr:sp macro="" textlink="">
      <xdr:nvSpPr>
        <xdr:cNvPr id="85" name="テキスト ボックス 84"/>
        <xdr:cNvSpPr txBox="1"/>
      </xdr:nvSpPr>
      <xdr:spPr>
        <a:xfrm>
          <a:off x="2673428" y="5444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133096</xdr:rowOff>
    </xdr:from>
    <xdr:to>
      <xdr:col>10</xdr:col>
      <xdr:colOff>165100</xdr:colOff>
      <xdr:row>33</xdr:row>
      <xdr:rowOff>63246</xdr:rowOff>
    </xdr:to>
    <xdr:sp macro="" textlink="">
      <xdr:nvSpPr>
        <xdr:cNvPr id="86" name="楕円 85"/>
        <xdr:cNvSpPr/>
      </xdr:nvSpPr>
      <xdr:spPr>
        <a:xfrm>
          <a:off x="1968500" y="561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79773</xdr:rowOff>
    </xdr:from>
    <xdr:ext cx="469744" cy="259045"/>
    <xdr:sp macro="" textlink="">
      <xdr:nvSpPr>
        <xdr:cNvPr id="87" name="テキスト ボックス 86"/>
        <xdr:cNvSpPr txBox="1"/>
      </xdr:nvSpPr>
      <xdr:spPr>
        <a:xfrm>
          <a:off x="1784428" y="5394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146812</xdr:rowOff>
    </xdr:from>
    <xdr:to>
      <xdr:col>6</xdr:col>
      <xdr:colOff>38100</xdr:colOff>
      <xdr:row>33</xdr:row>
      <xdr:rowOff>76962</xdr:rowOff>
    </xdr:to>
    <xdr:sp macro="" textlink="">
      <xdr:nvSpPr>
        <xdr:cNvPr id="88" name="楕円 87"/>
        <xdr:cNvSpPr/>
      </xdr:nvSpPr>
      <xdr:spPr>
        <a:xfrm>
          <a:off x="1079500" y="5633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93489</xdr:rowOff>
    </xdr:from>
    <xdr:ext cx="469744" cy="259045"/>
    <xdr:sp macro="" textlink="">
      <xdr:nvSpPr>
        <xdr:cNvPr id="89" name="テキスト ボックス 88"/>
        <xdr:cNvSpPr txBox="1"/>
      </xdr:nvSpPr>
      <xdr:spPr>
        <a:xfrm>
          <a:off x="895428" y="5408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139700</xdr:rowOff>
    </xdr:from>
    <xdr:to>
      <xdr:col>28</xdr:col>
      <xdr:colOff>114300</xdr:colOff>
      <xdr:row>59</xdr:row>
      <xdr:rowOff>139700</xdr:rowOff>
    </xdr:to>
    <xdr:cxnSp macro="">
      <xdr:nvCxnSpPr>
        <xdr:cNvPr id="100" name="直線コネクタ 99"/>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168927</xdr:rowOff>
    </xdr:from>
    <xdr:ext cx="248786" cy="259045"/>
    <xdr:sp macro="" textlink="">
      <xdr:nvSpPr>
        <xdr:cNvPr id="101" name="テキスト ボックス 100"/>
        <xdr:cNvSpPr txBox="1"/>
      </xdr:nvSpPr>
      <xdr:spPr>
        <a:xfrm>
          <a:off x="513214" y="10113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2" name="直線コネクタ 101"/>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54627</xdr:rowOff>
    </xdr:from>
    <xdr:ext cx="531299" cy="259045"/>
    <xdr:sp macro="" textlink="">
      <xdr:nvSpPr>
        <xdr:cNvPr id="103" name="テキスト ボックス 102"/>
        <xdr:cNvSpPr txBox="1"/>
      </xdr:nvSpPr>
      <xdr:spPr>
        <a:xfrm>
          <a:off x="230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4" name="直線コネクタ 103"/>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111777</xdr:rowOff>
    </xdr:from>
    <xdr:ext cx="531299" cy="259045"/>
    <xdr:sp macro="" textlink="">
      <xdr:nvSpPr>
        <xdr:cNvPr id="105" name="テキスト ボックス 104"/>
        <xdr:cNvSpPr txBox="1"/>
      </xdr:nvSpPr>
      <xdr:spPr>
        <a:xfrm>
          <a:off x="230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7" name="テキスト ボックス 106"/>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08" name="直線コネクタ 107"/>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54627</xdr:rowOff>
    </xdr:from>
    <xdr:ext cx="595419" cy="259045"/>
    <xdr:sp macro="" textlink="">
      <xdr:nvSpPr>
        <xdr:cNvPr id="109" name="テキスト ボックス 108"/>
        <xdr:cNvSpPr txBox="1"/>
      </xdr:nvSpPr>
      <xdr:spPr>
        <a:xfrm>
          <a:off x="166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0" name="直線コネクタ 109"/>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50</xdr:row>
      <xdr:rowOff>111777</xdr:rowOff>
    </xdr:from>
    <xdr:ext cx="595419" cy="259045"/>
    <xdr:sp macro="" textlink="">
      <xdr:nvSpPr>
        <xdr:cNvPr id="111" name="テキスト ボックス 110"/>
        <xdr:cNvSpPr txBox="1"/>
      </xdr:nvSpPr>
      <xdr:spPr>
        <a:xfrm>
          <a:off x="166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2" name="直線コネクタ 111"/>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48</xdr:row>
      <xdr:rowOff>168927</xdr:rowOff>
    </xdr:from>
    <xdr:ext cx="595419" cy="259045"/>
    <xdr:sp macro="" textlink="">
      <xdr:nvSpPr>
        <xdr:cNvPr id="113" name="テキスト ボックス 112"/>
        <xdr:cNvSpPr txBox="1"/>
      </xdr:nvSpPr>
      <xdr:spPr>
        <a:xfrm>
          <a:off x="166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54</xdr:row>
      <xdr:rowOff>21942</xdr:rowOff>
    </xdr:from>
    <xdr:to>
      <xdr:col>24</xdr:col>
      <xdr:colOff>62865</xdr:colOff>
      <xdr:row>58</xdr:row>
      <xdr:rowOff>99543</xdr:rowOff>
    </xdr:to>
    <xdr:cxnSp macro="">
      <xdr:nvCxnSpPr>
        <xdr:cNvPr id="117" name="直線コネクタ 116"/>
        <xdr:cNvCxnSpPr/>
      </xdr:nvCxnSpPr>
      <xdr:spPr>
        <a:xfrm flipV="1">
          <a:off x="4633595" y="9280242"/>
          <a:ext cx="1270" cy="763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103370</xdr:rowOff>
    </xdr:from>
    <xdr:ext cx="534377" cy="259045"/>
    <xdr:sp macro="" textlink="">
      <xdr:nvSpPr>
        <xdr:cNvPr id="118" name="総務費最小値テキスト"/>
        <xdr:cNvSpPr txBox="1"/>
      </xdr:nvSpPr>
      <xdr:spPr>
        <a:xfrm>
          <a:off x="4686300" y="10047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99543</xdr:rowOff>
    </xdr:from>
    <xdr:to>
      <xdr:col>24</xdr:col>
      <xdr:colOff>152400</xdr:colOff>
      <xdr:row>58</xdr:row>
      <xdr:rowOff>99543</xdr:rowOff>
    </xdr:to>
    <xdr:cxnSp macro="">
      <xdr:nvCxnSpPr>
        <xdr:cNvPr id="119" name="直線コネクタ 118"/>
        <xdr:cNvCxnSpPr/>
      </xdr:nvCxnSpPr>
      <xdr:spPr>
        <a:xfrm>
          <a:off x="4546600" y="10043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140069</xdr:rowOff>
    </xdr:from>
    <xdr:ext cx="599010" cy="259045"/>
    <xdr:sp macro="" textlink="">
      <xdr:nvSpPr>
        <xdr:cNvPr id="120" name="総務費最大値テキスト"/>
        <xdr:cNvSpPr txBox="1"/>
      </xdr:nvSpPr>
      <xdr:spPr>
        <a:xfrm>
          <a:off x="4686300" y="9055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102,363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54</xdr:row>
      <xdr:rowOff>21942</xdr:rowOff>
    </xdr:from>
    <xdr:to>
      <xdr:col>24</xdr:col>
      <xdr:colOff>152400</xdr:colOff>
      <xdr:row>54</xdr:row>
      <xdr:rowOff>21942</xdr:rowOff>
    </xdr:to>
    <xdr:cxnSp macro="">
      <xdr:nvCxnSpPr>
        <xdr:cNvPr id="121" name="直線コネクタ 120"/>
        <xdr:cNvCxnSpPr/>
      </xdr:nvCxnSpPr>
      <xdr:spPr>
        <a:xfrm>
          <a:off x="4546600" y="9280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35906</xdr:rowOff>
    </xdr:from>
    <xdr:to>
      <xdr:col>24</xdr:col>
      <xdr:colOff>63500</xdr:colOff>
      <xdr:row>56</xdr:row>
      <xdr:rowOff>43431</xdr:rowOff>
    </xdr:to>
    <xdr:cxnSp macro="">
      <xdr:nvCxnSpPr>
        <xdr:cNvPr id="122" name="直線コネクタ 121"/>
        <xdr:cNvCxnSpPr/>
      </xdr:nvCxnSpPr>
      <xdr:spPr>
        <a:xfrm flipV="1">
          <a:off x="3797300" y="9637106"/>
          <a:ext cx="838200" cy="7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152919</xdr:rowOff>
    </xdr:from>
    <xdr:ext cx="534377" cy="259045"/>
    <xdr:sp macro="" textlink="">
      <xdr:nvSpPr>
        <xdr:cNvPr id="123" name="総務費平均値テキスト"/>
        <xdr:cNvSpPr txBox="1"/>
      </xdr:nvSpPr>
      <xdr:spPr>
        <a:xfrm>
          <a:off x="4686300" y="97541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3042</xdr:rowOff>
    </xdr:from>
    <xdr:to>
      <xdr:col>24</xdr:col>
      <xdr:colOff>114300</xdr:colOff>
      <xdr:row>57</xdr:row>
      <xdr:rowOff>104642</xdr:rowOff>
    </xdr:to>
    <xdr:sp macro="" textlink="">
      <xdr:nvSpPr>
        <xdr:cNvPr id="124" name="フローチャート: 判断 123"/>
        <xdr:cNvSpPr/>
      </xdr:nvSpPr>
      <xdr:spPr>
        <a:xfrm>
          <a:off x="4584700" y="9775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146453</xdr:rowOff>
    </xdr:from>
    <xdr:to>
      <xdr:col>19</xdr:col>
      <xdr:colOff>177800</xdr:colOff>
      <xdr:row>56</xdr:row>
      <xdr:rowOff>43431</xdr:rowOff>
    </xdr:to>
    <xdr:cxnSp macro="">
      <xdr:nvCxnSpPr>
        <xdr:cNvPr id="125" name="直線コネクタ 124"/>
        <xdr:cNvCxnSpPr/>
      </xdr:nvCxnSpPr>
      <xdr:spPr>
        <a:xfrm>
          <a:off x="2908300" y="8718953"/>
          <a:ext cx="889000" cy="925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3728</xdr:rowOff>
    </xdr:from>
    <xdr:to>
      <xdr:col>20</xdr:col>
      <xdr:colOff>38100</xdr:colOff>
      <xdr:row>57</xdr:row>
      <xdr:rowOff>105328</xdr:rowOff>
    </xdr:to>
    <xdr:sp macro="" textlink="">
      <xdr:nvSpPr>
        <xdr:cNvPr id="126" name="フローチャート: 判断 125"/>
        <xdr:cNvSpPr/>
      </xdr:nvSpPr>
      <xdr:spPr>
        <a:xfrm>
          <a:off x="3746500" y="977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96455</xdr:rowOff>
    </xdr:from>
    <xdr:ext cx="534377" cy="259045"/>
    <xdr:sp macro="" textlink="">
      <xdr:nvSpPr>
        <xdr:cNvPr id="127" name="テキスト ボックス 126"/>
        <xdr:cNvSpPr txBox="1"/>
      </xdr:nvSpPr>
      <xdr:spPr>
        <a:xfrm>
          <a:off x="3530111" y="986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146453</xdr:rowOff>
    </xdr:from>
    <xdr:to>
      <xdr:col>15</xdr:col>
      <xdr:colOff>50800</xdr:colOff>
      <xdr:row>55</xdr:row>
      <xdr:rowOff>63557</xdr:rowOff>
    </xdr:to>
    <xdr:cxnSp macro="">
      <xdr:nvCxnSpPr>
        <xdr:cNvPr id="128" name="直線コネクタ 127"/>
        <xdr:cNvCxnSpPr/>
      </xdr:nvCxnSpPr>
      <xdr:spPr>
        <a:xfrm flipV="1">
          <a:off x="2019300" y="8718953"/>
          <a:ext cx="889000" cy="77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51</xdr:row>
      <xdr:rowOff>115618</xdr:rowOff>
    </xdr:from>
    <xdr:to>
      <xdr:col>15</xdr:col>
      <xdr:colOff>101600</xdr:colOff>
      <xdr:row>52</xdr:row>
      <xdr:rowOff>45768</xdr:rowOff>
    </xdr:to>
    <xdr:sp macro="" textlink="">
      <xdr:nvSpPr>
        <xdr:cNvPr id="129" name="フローチャート: 判断 128"/>
        <xdr:cNvSpPr/>
      </xdr:nvSpPr>
      <xdr:spPr>
        <a:xfrm>
          <a:off x="2857500" y="8859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36895</xdr:rowOff>
    </xdr:from>
    <xdr:ext cx="599010" cy="259045"/>
    <xdr:sp macro="" textlink="">
      <xdr:nvSpPr>
        <xdr:cNvPr id="130" name="テキスト ボックス 129"/>
        <xdr:cNvSpPr txBox="1"/>
      </xdr:nvSpPr>
      <xdr:spPr>
        <a:xfrm>
          <a:off x="2608795" y="8952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63557</xdr:rowOff>
    </xdr:from>
    <xdr:to>
      <xdr:col>10</xdr:col>
      <xdr:colOff>114300</xdr:colOff>
      <xdr:row>56</xdr:row>
      <xdr:rowOff>63071</xdr:rowOff>
    </xdr:to>
    <xdr:cxnSp macro="">
      <xdr:nvCxnSpPr>
        <xdr:cNvPr id="131" name="直線コネクタ 130"/>
        <xdr:cNvCxnSpPr/>
      </xdr:nvCxnSpPr>
      <xdr:spPr>
        <a:xfrm flipV="1">
          <a:off x="1130300" y="9493307"/>
          <a:ext cx="889000" cy="170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69288</xdr:rowOff>
    </xdr:from>
    <xdr:to>
      <xdr:col>10</xdr:col>
      <xdr:colOff>165100</xdr:colOff>
      <xdr:row>57</xdr:row>
      <xdr:rowOff>170888</xdr:rowOff>
    </xdr:to>
    <xdr:sp macro="" textlink="">
      <xdr:nvSpPr>
        <xdr:cNvPr id="132" name="フローチャート: 判断 131"/>
        <xdr:cNvSpPr/>
      </xdr:nvSpPr>
      <xdr:spPr>
        <a:xfrm>
          <a:off x="1968500" y="9841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162015</xdr:rowOff>
    </xdr:from>
    <xdr:ext cx="534377" cy="259045"/>
    <xdr:sp macro="" textlink="">
      <xdr:nvSpPr>
        <xdr:cNvPr id="133" name="テキスト ボックス 132"/>
        <xdr:cNvSpPr txBox="1"/>
      </xdr:nvSpPr>
      <xdr:spPr>
        <a:xfrm>
          <a:off x="1752111" y="9934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91443</xdr:rowOff>
    </xdr:from>
    <xdr:to>
      <xdr:col>6</xdr:col>
      <xdr:colOff>38100</xdr:colOff>
      <xdr:row>58</xdr:row>
      <xdr:rowOff>21593</xdr:rowOff>
    </xdr:to>
    <xdr:sp macro="" textlink="">
      <xdr:nvSpPr>
        <xdr:cNvPr id="134" name="フローチャート: 判断 133"/>
        <xdr:cNvSpPr/>
      </xdr:nvSpPr>
      <xdr:spPr>
        <a:xfrm>
          <a:off x="1079500" y="9864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12720</xdr:rowOff>
    </xdr:from>
    <xdr:ext cx="534377" cy="259045"/>
    <xdr:sp macro="" textlink="">
      <xdr:nvSpPr>
        <xdr:cNvPr id="135" name="テキスト ボックス 134"/>
        <xdr:cNvSpPr txBox="1"/>
      </xdr:nvSpPr>
      <xdr:spPr>
        <a:xfrm>
          <a:off x="863111" y="9956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156556</xdr:rowOff>
    </xdr:from>
    <xdr:to>
      <xdr:col>24</xdr:col>
      <xdr:colOff>114300</xdr:colOff>
      <xdr:row>56</xdr:row>
      <xdr:rowOff>86706</xdr:rowOff>
    </xdr:to>
    <xdr:sp macro="" textlink="">
      <xdr:nvSpPr>
        <xdr:cNvPr id="141" name="楕円 140"/>
        <xdr:cNvSpPr/>
      </xdr:nvSpPr>
      <xdr:spPr>
        <a:xfrm>
          <a:off x="4584700" y="9586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7983</xdr:rowOff>
    </xdr:from>
    <xdr:ext cx="534377" cy="259045"/>
    <xdr:sp macro="" textlink="">
      <xdr:nvSpPr>
        <xdr:cNvPr id="142" name="総務費該当値テキスト"/>
        <xdr:cNvSpPr txBox="1"/>
      </xdr:nvSpPr>
      <xdr:spPr>
        <a:xfrm>
          <a:off x="4686300" y="943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164081</xdr:rowOff>
    </xdr:from>
    <xdr:to>
      <xdr:col>20</xdr:col>
      <xdr:colOff>38100</xdr:colOff>
      <xdr:row>56</xdr:row>
      <xdr:rowOff>94231</xdr:rowOff>
    </xdr:to>
    <xdr:sp macro="" textlink="">
      <xdr:nvSpPr>
        <xdr:cNvPr id="143" name="楕円 142"/>
        <xdr:cNvSpPr/>
      </xdr:nvSpPr>
      <xdr:spPr>
        <a:xfrm>
          <a:off x="3746500" y="9593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110758</xdr:rowOff>
    </xdr:from>
    <xdr:ext cx="534377" cy="259045"/>
    <xdr:sp macro="" textlink="">
      <xdr:nvSpPr>
        <xdr:cNvPr id="144" name="テキスト ボックス 143"/>
        <xdr:cNvSpPr txBox="1"/>
      </xdr:nvSpPr>
      <xdr:spPr>
        <a:xfrm>
          <a:off x="3530111" y="9369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95653</xdr:rowOff>
    </xdr:from>
    <xdr:to>
      <xdr:col>15</xdr:col>
      <xdr:colOff>101600</xdr:colOff>
      <xdr:row>51</xdr:row>
      <xdr:rowOff>25803</xdr:rowOff>
    </xdr:to>
    <xdr:sp macro="" textlink="">
      <xdr:nvSpPr>
        <xdr:cNvPr id="145" name="楕円 144"/>
        <xdr:cNvSpPr/>
      </xdr:nvSpPr>
      <xdr:spPr>
        <a:xfrm>
          <a:off x="2857500" y="8668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42330</xdr:rowOff>
    </xdr:from>
    <xdr:ext cx="599010" cy="259045"/>
    <xdr:sp macro="" textlink="">
      <xdr:nvSpPr>
        <xdr:cNvPr id="146" name="テキスト ボックス 145"/>
        <xdr:cNvSpPr txBox="1"/>
      </xdr:nvSpPr>
      <xdr:spPr>
        <a:xfrm>
          <a:off x="2608795" y="8443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12757</xdr:rowOff>
    </xdr:from>
    <xdr:to>
      <xdr:col>10</xdr:col>
      <xdr:colOff>165100</xdr:colOff>
      <xdr:row>55</xdr:row>
      <xdr:rowOff>114357</xdr:rowOff>
    </xdr:to>
    <xdr:sp macro="" textlink="">
      <xdr:nvSpPr>
        <xdr:cNvPr id="147" name="楕円 146"/>
        <xdr:cNvSpPr/>
      </xdr:nvSpPr>
      <xdr:spPr>
        <a:xfrm>
          <a:off x="1968500" y="9442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130884</xdr:rowOff>
    </xdr:from>
    <xdr:ext cx="534377" cy="259045"/>
    <xdr:sp macro="" textlink="">
      <xdr:nvSpPr>
        <xdr:cNvPr id="148" name="テキスト ボックス 147"/>
        <xdr:cNvSpPr txBox="1"/>
      </xdr:nvSpPr>
      <xdr:spPr>
        <a:xfrm>
          <a:off x="1752111" y="9217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12271</xdr:rowOff>
    </xdr:from>
    <xdr:to>
      <xdr:col>6</xdr:col>
      <xdr:colOff>38100</xdr:colOff>
      <xdr:row>56</xdr:row>
      <xdr:rowOff>113871</xdr:rowOff>
    </xdr:to>
    <xdr:sp macro="" textlink="">
      <xdr:nvSpPr>
        <xdr:cNvPr id="149" name="楕円 148"/>
        <xdr:cNvSpPr/>
      </xdr:nvSpPr>
      <xdr:spPr>
        <a:xfrm>
          <a:off x="1079500" y="9613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130398</xdr:rowOff>
    </xdr:from>
    <xdr:ext cx="534377" cy="259045"/>
    <xdr:sp macro="" textlink="">
      <xdr:nvSpPr>
        <xdr:cNvPr id="150" name="テキスト ボックス 149"/>
        <xdr:cNvSpPr txBox="1"/>
      </xdr:nvSpPr>
      <xdr:spPr>
        <a:xfrm>
          <a:off x="863111" y="9388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1" name="テキスト ボックス 160"/>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3" name="テキスト ボックス 162"/>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5" name="テキスト ボックス 164"/>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7" name="テキスト ボックス 166"/>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9" name="テキスト ボックス 168"/>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132805</xdr:rowOff>
    </xdr:from>
    <xdr:to>
      <xdr:col>24</xdr:col>
      <xdr:colOff>62865</xdr:colOff>
      <xdr:row>79</xdr:row>
      <xdr:rowOff>44712</xdr:rowOff>
    </xdr:to>
    <xdr:cxnSp macro="">
      <xdr:nvCxnSpPr>
        <xdr:cNvPr id="173" name="直線コネクタ 172"/>
        <xdr:cNvCxnSpPr/>
      </xdr:nvCxnSpPr>
      <xdr:spPr>
        <a:xfrm flipV="1">
          <a:off x="4633595" y="12134305"/>
          <a:ext cx="1270" cy="1454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48539</xdr:rowOff>
    </xdr:from>
    <xdr:ext cx="599010" cy="259045"/>
    <xdr:sp macro="" textlink="">
      <xdr:nvSpPr>
        <xdr:cNvPr id="174" name="民生費最小値テキスト"/>
        <xdr:cNvSpPr txBox="1"/>
      </xdr:nvSpPr>
      <xdr:spPr>
        <a:xfrm>
          <a:off x="4686300" y="13593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44712</xdr:rowOff>
    </xdr:from>
    <xdr:to>
      <xdr:col>24</xdr:col>
      <xdr:colOff>152400</xdr:colOff>
      <xdr:row>79</xdr:row>
      <xdr:rowOff>44712</xdr:rowOff>
    </xdr:to>
    <xdr:cxnSp macro="">
      <xdr:nvCxnSpPr>
        <xdr:cNvPr id="175" name="直線コネクタ 174"/>
        <xdr:cNvCxnSpPr/>
      </xdr:nvCxnSpPr>
      <xdr:spPr>
        <a:xfrm>
          <a:off x="4546600" y="13589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79482</xdr:rowOff>
    </xdr:from>
    <xdr:ext cx="599010" cy="259045"/>
    <xdr:sp macro="" textlink="">
      <xdr:nvSpPr>
        <xdr:cNvPr id="176" name="民生費最大値テキスト"/>
        <xdr:cNvSpPr txBox="1"/>
      </xdr:nvSpPr>
      <xdr:spPr>
        <a:xfrm>
          <a:off x="4686300" y="11909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300,754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132805</xdr:rowOff>
    </xdr:from>
    <xdr:to>
      <xdr:col>24</xdr:col>
      <xdr:colOff>152400</xdr:colOff>
      <xdr:row>70</xdr:row>
      <xdr:rowOff>132805</xdr:rowOff>
    </xdr:to>
    <xdr:cxnSp macro="">
      <xdr:nvCxnSpPr>
        <xdr:cNvPr id="177" name="直線コネクタ 176"/>
        <xdr:cNvCxnSpPr/>
      </xdr:nvCxnSpPr>
      <xdr:spPr>
        <a:xfrm>
          <a:off x="4546600" y="12134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59479</xdr:rowOff>
    </xdr:from>
    <xdr:to>
      <xdr:col>24</xdr:col>
      <xdr:colOff>63500</xdr:colOff>
      <xdr:row>75</xdr:row>
      <xdr:rowOff>160091</xdr:rowOff>
    </xdr:to>
    <xdr:cxnSp macro="">
      <xdr:nvCxnSpPr>
        <xdr:cNvPr id="178" name="直線コネクタ 177"/>
        <xdr:cNvCxnSpPr/>
      </xdr:nvCxnSpPr>
      <xdr:spPr>
        <a:xfrm>
          <a:off x="3797300" y="12918229"/>
          <a:ext cx="838200" cy="100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10761</xdr:rowOff>
    </xdr:from>
    <xdr:ext cx="599010" cy="259045"/>
    <xdr:sp macro="" textlink="">
      <xdr:nvSpPr>
        <xdr:cNvPr id="179" name="民生費平均値テキスト"/>
        <xdr:cNvSpPr txBox="1"/>
      </xdr:nvSpPr>
      <xdr:spPr>
        <a:xfrm>
          <a:off x="4686300" y="130409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32334</xdr:rowOff>
    </xdr:from>
    <xdr:to>
      <xdr:col>24</xdr:col>
      <xdr:colOff>114300</xdr:colOff>
      <xdr:row>76</xdr:row>
      <xdr:rowOff>133934</xdr:rowOff>
    </xdr:to>
    <xdr:sp macro="" textlink="">
      <xdr:nvSpPr>
        <xdr:cNvPr id="180" name="フローチャート: 判断 179"/>
        <xdr:cNvSpPr/>
      </xdr:nvSpPr>
      <xdr:spPr>
        <a:xfrm>
          <a:off x="4584700" y="1306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59479</xdr:rowOff>
    </xdr:from>
    <xdr:to>
      <xdr:col>19</xdr:col>
      <xdr:colOff>177800</xdr:colOff>
      <xdr:row>76</xdr:row>
      <xdr:rowOff>141236</xdr:rowOff>
    </xdr:to>
    <xdr:cxnSp macro="">
      <xdr:nvCxnSpPr>
        <xdr:cNvPr id="181" name="直線コネクタ 180"/>
        <xdr:cNvCxnSpPr/>
      </xdr:nvCxnSpPr>
      <xdr:spPr>
        <a:xfrm flipV="1">
          <a:off x="2908300" y="12918229"/>
          <a:ext cx="889000" cy="253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142018</xdr:rowOff>
    </xdr:from>
    <xdr:to>
      <xdr:col>20</xdr:col>
      <xdr:colOff>38100</xdr:colOff>
      <xdr:row>76</xdr:row>
      <xdr:rowOff>72168</xdr:rowOff>
    </xdr:to>
    <xdr:sp macro="" textlink="">
      <xdr:nvSpPr>
        <xdr:cNvPr id="182" name="フローチャート: 判断 181"/>
        <xdr:cNvSpPr/>
      </xdr:nvSpPr>
      <xdr:spPr>
        <a:xfrm>
          <a:off x="3746500" y="1300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63295</xdr:rowOff>
    </xdr:from>
    <xdr:ext cx="599010" cy="259045"/>
    <xdr:sp macro="" textlink="">
      <xdr:nvSpPr>
        <xdr:cNvPr id="183" name="テキスト ボックス 182"/>
        <xdr:cNvSpPr txBox="1"/>
      </xdr:nvSpPr>
      <xdr:spPr>
        <a:xfrm>
          <a:off x="3497795" y="13093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141236</xdr:rowOff>
    </xdr:from>
    <xdr:to>
      <xdr:col>15</xdr:col>
      <xdr:colOff>50800</xdr:colOff>
      <xdr:row>77</xdr:row>
      <xdr:rowOff>14483</xdr:rowOff>
    </xdr:to>
    <xdr:cxnSp macro="">
      <xdr:nvCxnSpPr>
        <xdr:cNvPr id="184" name="直線コネクタ 183"/>
        <xdr:cNvCxnSpPr/>
      </xdr:nvCxnSpPr>
      <xdr:spPr>
        <a:xfrm flipV="1">
          <a:off x="2019300" y="13171436"/>
          <a:ext cx="889000" cy="44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33176</xdr:rowOff>
    </xdr:from>
    <xdr:to>
      <xdr:col>15</xdr:col>
      <xdr:colOff>101600</xdr:colOff>
      <xdr:row>77</xdr:row>
      <xdr:rowOff>134776</xdr:rowOff>
    </xdr:to>
    <xdr:sp macro="" textlink="">
      <xdr:nvSpPr>
        <xdr:cNvPr id="185" name="フローチャート: 判断 184"/>
        <xdr:cNvSpPr/>
      </xdr:nvSpPr>
      <xdr:spPr>
        <a:xfrm>
          <a:off x="2857500" y="1323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125903</xdr:rowOff>
    </xdr:from>
    <xdr:ext cx="599010" cy="259045"/>
    <xdr:sp macro="" textlink="">
      <xdr:nvSpPr>
        <xdr:cNvPr id="186" name="テキスト ボックス 185"/>
        <xdr:cNvSpPr txBox="1"/>
      </xdr:nvSpPr>
      <xdr:spPr>
        <a:xfrm>
          <a:off x="2608795" y="13327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14483</xdr:rowOff>
    </xdr:from>
    <xdr:to>
      <xdr:col>10</xdr:col>
      <xdr:colOff>114300</xdr:colOff>
      <xdr:row>77</xdr:row>
      <xdr:rowOff>53398</xdr:rowOff>
    </xdr:to>
    <xdr:cxnSp macro="">
      <xdr:nvCxnSpPr>
        <xdr:cNvPr id="187" name="直線コネクタ 186"/>
        <xdr:cNvCxnSpPr/>
      </xdr:nvCxnSpPr>
      <xdr:spPr>
        <a:xfrm flipV="1">
          <a:off x="1130300" y="13216133"/>
          <a:ext cx="889000" cy="38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90171</xdr:rowOff>
    </xdr:from>
    <xdr:to>
      <xdr:col>10</xdr:col>
      <xdr:colOff>165100</xdr:colOff>
      <xdr:row>78</xdr:row>
      <xdr:rowOff>20321</xdr:rowOff>
    </xdr:to>
    <xdr:sp macro="" textlink="">
      <xdr:nvSpPr>
        <xdr:cNvPr id="188" name="フローチャート: 判断 187"/>
        <xdr:cNvSpPr/>
      </xdr:nvSpPr>
      <xdr:spPr>
        <a:xfrm>
          <a:off x="1968500" y="13291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11448</xdr:rowOff>
    </xdr:from>
    <xdr:ext cx="599010" cy="259045"/>
    <xdr:sp macro="" textlink="">
      <xdr:nvSpPr>
        <xdr:cNvPr id="189" name="テキスト ボックス 188"/>
        <xdr:cNvSpPr txBox="1"/>
      </xdr:nvSpPr>
      <xdr:spPr>
        <a:xfrm>
          <a:off x="1719795" y="13384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138525</xdr:rowOff>
    </xdr:from>
    <xdr:to>
      <xdr:col>6</xdr:col>
      <xdr:colOff>38100</xdr:colOff>
      <xdr:row>78</xdr:row>
      <xdr:rowOff>68675</xdr:rowOff>
    </xdr:to>
    <xdr:sp macro="" textlink="">
      <xdr:nvSpPr>
        <xdr:cNvPr id="190" name="フローチャート: 判断 189"/>
        <xdr:cNvSpPr/>
      </xdr:nvSpPr>
      <xdr:spPr>
        <a:xfrm>
          <a:off x="1079500" y="1334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59802</xdr:rowOff>
    </xdr:from>
    <xdr:ext cx="599010" cy="259045"/>
    <xdr:sp macro="" textlink="">
      <xdr:nvSpPr>
        <xdr:cNvPr id="191" name="テキスト ボックス 190"/>
        <xdr:cNvSpPr txBox="1"/>
      </xdr:nvSpPr>
      <xdr:spPr>
        <a:xfrm>
          <a:off x="830795" y="13432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109291</xdr:rowOff>
    </xdr:from>
    <xdr:to>
      <xdr:col>24</xdr:col>
      <xdr:colOff>114300</xdr:colOff>
      <xdr:row>76</xdr:row>
      <xdr:rowOff>39441</xdr:rowOff>
    </xdr:to>
    <xdr:sp macro="" textlink="">
      <xdr:nvSpPr>
        <xdr:cNvPr id="197" name="楕円 196"/>
        <xdr:cNvSpPr/>
      </xdr:nvSpPr>
      <xdr:spPr>
        <a:xfrm>
          <a:off x="4584700" y="12968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132168</xdr:rowOff>
    </xdr:from>
    <xdr:ext cx="599010" cy="259045"/>
    <xdr:sp macro="" textlink="">
      <xdr:nvSpPr>
        <xdr:cNvPr id="198" name="民生費該当値テキスト"/>
        <xdr:cNvSpPr txBox="1"/>
      </xdr:nvSpPr>
      <xdr:spPr>
        <a:xfrm>
          <a:off x="4686300" y="12819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8679</xdr:rowOff>
    </xdr:from>
    <xdr:to>
      <xdr:col>20</xdr:col>
      <xdr:colOff>38100</xdr:colOff>
      <xdr:row>75</xdr:row>
      <xdr:rowOff>110279</xdr:rowOff>
    </xdr:to>
    <xdr:sp macro="" textlink="">
      <xdr:nvSpPr>
        <xdr:cNvPr id="199" name="楕円 198"/>
        <xdr:cNvSpPr/>
      </xdr:nvSpPr>
      <xdr:spPr>
        <a:xfrm>
          <a:off x="3746500" y="12867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126806</xdr:rowOff>
    </xdr:from>
    <xdr:ext cx="599010" cy="259045"/>
    <xdr:sp macro="" textlink="">
      <xdr:nvSpPr>
        <xdr:cNvPr id="200" name="テキスト ボックス 199"/>
        <xdr:cNvSpPr txBox="1"/>
      </xdr:nvSpPr>
      <xdr:spPr>
        <a:xfrm>
          <a:off x="3497795" y="12642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90436</xdr:rowOff>
    </xdr:from>
    <xdr:to>
      <xdr:col>15</xdr:col>
      <xdr:colOff>101600</xdr:colOff>
      <xdr:row>77</xdr:row>
      <xdr:rowOff>20586</xdr:rowOff>
    </xdr:to>
    <xdr:sp macro="" textlink="">
      <xdr:nvSpPr>
        <xdr:cNvPr id="201" name="楕円 200"/>
        <xdr:cNvSpPr/>
      </xdr:nvSpPr>
      <xdr:spPr>
        <a:xfrm>
          <a:off x="2857500" y="1312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37113</xdr:rowOff>
    </xdr:from>
    <xdr:ext cx="599010" cy="259045"/>
    <xdr:sp macro="" textlink="">
      <xdr:nvSpPr>
        <xdr:cNvPr id="202" name="テキスト ボックス 201"/>
        <xdr:cNvSpPr txBox="1"/>
      </xdr:nvSpPr>
      <xdr:spPr>
        <a:xfrm>
          <a:off x="2608795" y="12895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135133</xdr:rowOff>
    </xdr:from>
    <xdr:to>
      <xdr:col>10</xdr:col>
      <xdr:colOff>165100</xdr:colOff>
      <xdr:row>77</xdr:row>
      <xdr:rowOff>65283</xdr:rowOff>
    </xdr:to>
    <xdr:sp macro="" textlink="">
      <xdr:nvSpPr>
        <xdr:cNvPr id="203" name="楕円 202"/>
        <xdr:cNvSpPr/>
      </xdr:nvSpPr>
      <xdr:spPr>
        <a:xfrm>
          <a:off x="1968500" y="13165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81809</xdr:rowOff>
    </xdr:from>
    <xdr:ext cx="599010" cy="259045"/>
    <xdr:sp macro="" textlink="">
      <xdr:nvSpPr>
        <xdr:cNvPr id="204" name="テキスト ボックス 203"/>
        <xdr:cNvSpPr txBox="1"/>
      </xdr:nvSpPr>
      <xdr:spPr>
        <a:xfrm>
          <a:off x="1719795" y="12940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2598</xdr:rowOff>
    </xdr:from>
    <xdr:to>
      <xdr:col>6</xdr:col>
      <xdr:colOff>38100</xdr:colOff>
      <xdr:row>77</xdr:row>
      <xdr:rowOff>104198</xdr:rowOff>
    </xdr:to>
    <xdr:sp macro="" textlink="">
      <xdr:nvSpPr>
        <xdr:cNvPr id="205" name="楕円 204"/>
        <xdr:cNvSpPr/>
      </xdr:nvSpPr>
      <xdr:spPr>
        <a:xfrm>
          <a:off x="1079500" y="1320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120725</xdr:rowOff>
    </xdr:from>
    <xdr:ext cx="599010" cy="259045"/>
    <xdr:sp macro="" textlink="">
      <xdr:nvSpPr>
        <xdr:cNvPr id="206" name="テキスト ボックス 205"/>
        <xdr:cNvSpPr txBox="1"/>
      </xdr:nvSpPr>
      <xdr:spPr>
        <a:xfrm>
          <a:off x="830795" y="12979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8" name="直線コネクタ 217"/>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9" name="テキスト ボックス 218"/>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0" name="直線コネクタ 219"/>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1" name="テキスト ボックス 220"/>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2" name="直線コネクタ 221"/>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3" name="テキスト ボックス 222"/>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4" name="直線コネクタ 223"/>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5" name="テキスト ボックス 224"/>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2082</xdr:rowOff>
    </xdr:from>
    <xdr:to>
      <xdr:col>24</xdr:col>
      <xdr:colOff>62865</xdr:colOff>
      <xdr:row>97</xdr:row>
      <xdr:rowOff>25674</xdr:rowOff>
    </xdr:to>
    <xdr:cxnSp macro="">
      <xdr:nvCxnSpPr>
        <xdr:cNvPr id="229" name="直線コネクタ 228"/>
        <xdr:cNvCxnSpPr/>
      </xdr:nvCxnSpPr>
      <xdr:spPr>
        <a:xfrm flipV="1">
          <a:off x="4633595" y="15604032"/>
          <a:ext cx="1270" cy="1052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29501</xdr:rowOff>
    </xdr:from>
    <xdr:ext cx="534377" cy="259045"/>
    <xdr:sp macro="" textlink="">
      <xdr:nvSpPr>
        <xdr:cNvPr id="230" name="衛生費最小値テキスト"/>
        <xdr:cNvSpPr txBox="1"/>
      </xdr:nvSpPr>
      <xdr:spPr>
        <a:xfrm>
          <a:off x="4686300" y="16660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25674</xdr:rowOff>
    </xdr:from>
    <xdr:to>
      <xdr:col>24</xdr:col>
      <xdr:colOff>152400</xdr:colOff>
      <xdr:row>97</xdr:row>
      <xdr:rowOff>25674</xdr:rowOff>
    </xdr:to>
    <xdr:cxnSp macro="">
      <xdr:nvCxnSpPr>
        <xdr:cNvPr id="231" name="直線コネクタ 230"/>
        <xdr:cNvCxnSpPr/>
      </xdr:nvCxnSpPr>
      <xdr:spPr>
        <a:xfrm>
          <a:off x="4546600" y="16656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120209</xdr:rowOff>
    </xdr:from>
    <xdr:ext cx="534377" cy="259045"/>
    <xdr:sp macro="" textlink="">
      <xdr:nvSpPr>
        <xdr:cNvPr id="232" name="衛生費最大値テキスト"/>
        <xdr:cNvSpPr txBox="1"/>
      </xdr:nvSpPr>
      <xdr:spPr>
        <a:xfrm>
          <a:off x="4686300" y="15379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78,520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2082</xdr:rowOff>
    </xdr:from>
    <xdr:to>
      <xdr:col>24</xdr:col>
      <xdr:colOff>152400</xdr:colOff>
      <xdr:row>91</xdr:row>
      <xdr:rowOff>2082</xdr:rowOff>
    </xdr:to>
    <xdr:cxnSp macro="">
      <xdr:nvCxnSpPr>
        <xdr:cNvPr id="233" name="直線コネクタ 232"/>
        <xdr:cNvCxnSpPr/>
      </xdr:nvCxnSpPr>
      <xdr:spPr>
        <a:xfrm>
          <a:off x="4546600" y="15604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19869</xdr:rowOff>
    </xdr:from>
    <xdr:to>
      <xdr:col>24</xdr:col>
      <xdr:colOff>63500</xdr:colOff>
      <xdr:row>93</xdr:row>
      <xdr:rowOff>134533</xdr:rowOff>
    </xdr:to>
    <xdr:cxnSp macro="">
      <xdr:nvCxnSpPr>
        <xdr:cNvPr id="234" name="直線コネクタ 233"/>
        <xdr:cNvCxnSpPr/>
      </xdr:nvCxnSpPr>
      <xdr:spPr>
        <a:xfrm>
          <a:off x="3797300" y="15450369"/>
          <a:ext cx="838200" cy="629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97617</xdr:rowOff>
    </xdr:from>
    <xdr:ext cx="534377" cy="259045"/>
    <xdr:sp macro="" textlink="">
      <xdr:nvSpPr>
        <xdr:cNvPr id="235" name="衛生費平均値テキスト"/>
        <xdr:cNvSpPr txBox="1"/>
      </xdr:nvSpPr>
      <xdr:spPr>
        <a:xfrm>
          <a:off x="4686300" y="162139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119190</xdr:rowOff>
    </xdr:from>
    <xdr:to>
      <xdr:col>24</xdr:col>
      <xdr:colOff>114300</xdr:colOff>
      <xdr:row>95</xdr:row>
      <xdr:rowOff>49340</xdr:rowOff>
    </xdr:to>
    <xdr:sp macro="" textlink="">
      <xdr:nvSpPr>
        <xdr:cNvPr id="236" name="フローチャート: 判断 235"/>
        <xdr:cNvSpPr/>
      </xdr:nvSpPr>
      <xdr:spPr>
        <a:xfrm>
          <a:off x="4584700" y="16235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90</xdr:row>
      <xdr:rowOff>19869</xdr:rowOff>
    </xdr:from>
    <xdr:to>
      <xdr:col>19</xdr:col>
      <xdr:colOff>177800</xdr:colOff>
      <xdr:row>93</xdr:row>
      <xdr:rowOff>136728</xdr:rowOff>
    </xdr:to>
    <xdr:cxnSp macro="">
      <xdr:nvCxnSpPr>
        <xdr:cNvPr id="237" name="直線コネクタ 236"/>
        <xdr:cNvCxnSpPr/>
      </xdr:nvCxnSpPr>
      <xdr:spPr>
        <a:xfrm flipV="1">
          <a:off x="2908300" y="15450369"/>
          <a:ext cx="889000" cy="631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166326</xdr:rowOff>
    </xdr:from>
    <xdr:to>
      <xdr:col>20</xdr:col>
      <xdr:colOff>38100</xdr:colOff>
      <xdr:row>95</xdr:row>
      <xdr:rowOff>96476</xdr:rowOff>
    </xdr:to>
    <xdr:sp macro="" textlink="">
      <xdr:nvSpPr>
        <xdr:cNvPr id="238" name="フローチャート: 判断 237"/>
        <xdr:cNvSpPr/>
      </xdr:nvSpPr>
      <xdr:spPr>
        <a:xfrm>
          <a:off x="3746500" y="16282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87603</xdr:rowOff>
    </xdr:from>
    <xdr:ext cx="534377" cy="259045"/>
    <xdr:sp macro="" textlink="">
      <xdr:nvSpPr>
        <xdr:cNvPr id="239" name="テキスト ボックス 238"/>
        <xdr:cNvSpPr txBox="1"/>
      </xdr:nvSpPr>
      <xdr:spPr>
        <a:xfrm>
          <a:off x="3530111" y="16375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136728</xdr:rowOff>
    </xdr:from>
    <xdr:to>
      <xdr:col>15</xdr:col>
      <xdr:colOff>50800</xdr:colOff>
      <xdr:row>95</xdr:row>
      <xdr:rowOff>163040</xdr:rowOff>
    </xdr:to>
    <xdr:cxnSp macro="">
      <xdr:nvCxnSpPr>
        <xdr:cNvPr id="240" name="直線コネクタ 239"/>
        <xdr:cNvCxnSpPr/>
      </xdr:nvCxnSpPr>
      <xdr:spPr>
        <a:xfrm flipV="1">
          <a:off x="2019300" y="16081578"/>
          <a:ext cx="889000" cy="369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73995</xdr:rowOff>
    </xdr:from>
    <xdr:to>
      <xdr:col>15</xdr:col>
      <xdr:colOff>101600</xdr:colOff>
      <xdr:row>97</xdr:row>
      <xdr:rowOff>4145</xdr:rowOff>
    </xdr:to>
    <xdr:sp macro="" textlink="">
      <xdr:nvSpPr>
        <xdr:cNvPr id="241" name="フローチャート: 判断 240"/>
        <xdr:cNvSpPr/>
      </xdr:nvSpPr>
      <xdr:spPr>
        <a:xfrm>
          <a:off x="2857500" y="1653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166722</xdr:rowOff>
    </xdr:from>
    <xdr:ext cx="534377" cy="259045"/>
    <xdr:sp macro="" textlink="">
      <xdr:nvSpPr>
        <xdr:cNvPr id="242" name="テキスト ボックス 241"/>
        <xdr:cNvSpPr txBox="1"/>
      </xdr:nvSpPr>
      <xdr:spPr>
        <a:xfrm>
          <a:off x="2641111" y="16625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163040</xdr:rowOff>
    </xdr:from>
    <xdr:to>
      <xdr:col>10</xdr:col>
      <xdr:colOff>114300</xdr:colOff>
      <xdr:row>96</xdr:row>
      <xdr:rowOff>56215</xdr:rowOff>
    </xdr:to>
    <xdr:cxnSp macro="">
      <xdr:nvCxnSpPr>
        <xdr:cNvPr id="243" name="直線コネクタ 242"/>
        <xdr:cNvCxnSpPr/>
      </xdr:nvCxnSpPr>
      <xdr:spPr>
        <a:xfrm flipV="1">
          <a:off x="1130300" y="16450790"/>
          <a:ext cx="889000" cy="64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89929</xdr:rowOff>
    </xdr:from>
    <xdr:to>
      <xdr:col>10</xdr:col>
      <xdr:colOff>165100</xdr:colOff>
      <xdr:row>97</xdr:row>
      <xdr:rowOff>20079</xdr:rowOff>
    </xdr:to>
    <xdr:sp macro="" textlink="">
      <xdr:nvSpPr>
        <xdr:cNvPr id="244" name="フローチャート: 判断 243"/>
        <xdr:cNvSpPr/>
      </xdr:nvSpPr>
      <xdr:spPr>
        <a:xfrm>
          <a:off x="1968500" y="1654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11206</xdr:rowOff>
    </xdr:from>
    <xdr:ext cx="534377" cy="259045"/>
    <xdr:sp macro="" textlink="">
      <xdr:nvSpPr>
        <xdr:cNvPr id="245" name="テキスト ボックス 244"/>
        <xdr:cNvSpPr txBox="1"/>
      </xdr:nvSpPr>
      <xdr:spPr>
        <a:xfrm>
          <a:off x="1752111" y="1664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105200</xdr:rowOff>
    </xdr:from>
    <xdr:to>
      <xdr:col>6</xdr:col>
      <xdr:colOff>38100</xdr:colOff>
      <xdr:row>97</xdr:row>
      <xdr:rowOff>35350</xdr:rowOff>
    </xdr:to>
    <xdr:sp macro="" textlink="">
      <xdr:nvSpPr>
        <xdr:cNvPr id="246" name="フローチャート: 判断 245"/>
        <xdr:cNvSpPr/>
      </xdr:nvSpPr>
      <xdr:spPr>
        <a:xfrm>
          <a:off x="1079500" y="1656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26477</xdr:rowOff>
    </xdr:from>
    <xdr:ext cx="534377" cy="259045"/>
    <xdr:sp macro="" textlink="">
      <xdr:nvSpPr>
        <xdr:cNvPr id="247" name="テキスト ボックス 246"/>
        <xdr:cNvSpPr txBox="1"/>
      </xdr:nvSpPr>
      <xdr:spPr>
        <a:xfrm>
          <a:off x="863111" y="16657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83733</xdr:rowOff>
    </xdr:from>
    <xdr:to>
      <xdr:col>24</xdr:col>
      <xdr:colOff>114300</xdr:colOff>
      <xdr:row>94</xdr:row>
      <xdr:rowOff>13883</xdr:rowOff>
    </xdr:to>
    <xdr:sp macro="" textlink="">
      <xdr:nvSpPr>
        <xdr:cNvPr id="253" name="楕円 252"/>
        <xdr:cNvSpPr/>
      </xdr:nvSpPr>
      <xdr:spPr>
        <a:xfrm>
          <a:off x="4584700" y="16028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106610</xdr:rowOff>
    </xdr:from>
    <xdr:ext cx="534377" cy="259045"/>
    <xdr:sp macro="" textlink="">
      <xdr:nvSpPr>
        <xdr:cNvPr id="254" name="衛生費該当値テキスト"/>
        <xdr:cNvSpPr txBox="1"/>
      </xdr:nvSpPr>
      <xdr:spPr>
        <a:xfrm>
          <a:off x="4686300" y="15880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89</xdr:row>
      <xdr:rowOff>140519</xdr:rowOff>
    </xdr:from>
    <xdr:to>
      <xdr:col>20</xdr:col>
      <xdr:colOff>38100</xdr:colOff>
      <xdr:row>90</xdr:row>
      <xdr:rowOff>70669</xdr:rowOff>
    </xdr:to>
    <xdr:sp macro="" textlink="">
      <xdr:nvSpPr>
        <xdr:cNvPr id="255" name="楕円 254"/>
        <xdr:cNvSpPr/>
      </xdr:nvSpPr>
      <xdr:spPr>
        <a:xfrm>
          <a:off x="3746500" y="15399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88</xdr:row>
      <xdr:rowOff>87196</xdr:rowOff>
    </xdr:from>
    <xdr:ext cx="534377" cy="259045"/>
    <xdr:sp macro="" textlink="">
      <xdr:nvSpPr>
        <xdr:cNvPr id="256" name="テキスト ボックス 255"/>
        <xdr:cNvSpPr txBox="1"/>
      </xdr:nvSpPr>
      <xdr:spPr>
        <a:xfrm>
          <a:off x="3530111" y="15174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85928</xdr:rowOff>
    </xdr:from>
    <xdr:to>
      <xdr:col>15</xdr:col>
      <xdr:colOff>101600</xdr:colOff>
      <xdr:row>94</xdr:row>
      <xdr:rowOff>16078</xdr:rowOff>
    </xdr:to>
    <xdr:sp macro="" textlink="">
      <xdr:nvSpPr>
        <xdr:cNvPr id="257" name="楕円 256"/>
        <xdr:cNvSpPr/>
      </xdr:nvSpPr>
      <xdr:spPr>
        <a:xfrm>
          <a:off x="2857500" y="16030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32605</xdr:rowOff>
    </xdr:from>
    <xdr:ext cx="534377" cy="259045"/>
    <xdr:sp macro="" textlink="">
      <xdr:nvSpPr>
        <xdr:cNvPr id="258" name="テキスト ボックス 257"/>
        <xdr:cNvSpPr txBox="1"/>
      </xdr:nvSpPr>
      <xdr:spPr>
        <a:xfrm>
          <a:off x="2641111" y="15806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112240</xdr:rowOff>
    </xdr:from>
    <xdr:to>
      <xdr:col>10</xdr:col>
      <xdr:colOff>165100</xdr:colOff>
      <xdr:row>96</xdr:row>
      <xdr:rowOff>42390</xdr:rowOff>
    </xdr:to>
    <xdr:sp macro="" textlink="">
      <xdr:nvSpPr>
        <xdr:cNvPr id="259" name="楕円 258"/>
        <xdr:cNvSpPr/>
      </xdr:nvSpPr>
      <xdr:spPr>
        <a:xfrm>
          <a:off x="1968500" y="1639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58917</xdr:rowOff>
    </xdr:from>
    <xdr:ext cx="534377" cy="259045"/>
    <xdr:sp macro="" textlink="">
      <xdr:nvSpPr>
        <xdr:cNvPr id="260" name="テキスト ボックス 259"/>
        <xdr:cNvSpPr txBox="1"/>
      </xdr:nvSpPr>
      <xdr:spPr>
        <a:xfrm>
          <a:off x="1752111" y="16175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5415</xdr:rowOff>
    </xdr:from>
    <xdr:to>
      <xdr:col>6</xdr:col>
      <xdr:colOff>38100</xdr:colOff>
      <xdr:row>96</xdr:row>
      <xdr:rowOff>107015</xdr:rowOff>
    </xdr:to>
    <xdr:sp macro="" textlink="">
      <xdr:nvSpPr>
        <xdr:cNvPr id="261" name="楕円 260"/>
        <xdr:cNvSpPr/>
      </xdr:nvSpPr>
      <xdr:spPr>
        <a:xfrm>
          <a:off x="1079500" y="1646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123542</xdr:rowOff>
    </xdr:from>
    <xdr:ext cx="534377" cy="259045"/>
    <xdr:sp macro="" textlink="">
      <xdr:nvSpPr>
        <xdr:cNvPr id="262" name="テキスト ボックス 261"/>
        <xdr:cNvSpPr txBox="1"/>
      </xdr:nvSpPr>
      <xdr:spPr>
        <a:xfrm>
          <a:off x="863111" y="16239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6" name="テキスト ボックス 275"/>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8" name="テキスト ボックス 277"/>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0" name="テキスト ボックス 279"/>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2" name="テキスト ボックス 281"/>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51003</xdr:rowOff>
    </xdr:from>
    <xdr:to>
      <xdr:col>54</xdr:col>
      <xdr:colOff>189865</xdr:colOff>
      <xdr:row>38</xdr:row>
      <xdr:rowOff>139700</xdr:rowOff>
    </xdr:to>
    <xdr:cxnSp macro="">
      <xdr:nvCxnSpPr>
        <xdr:cNvPr id="284" name="直線コネクタ 283"/>
        <xdr:cNvCxnSpPr/>
      </xdr:nvCxnSpPr>
      <xdr:spPr>
        <a:xfrm flipV="1">
          <a:off x="10475595" y="5365953"/>
          <a:ext cx="1270" cy="12888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5"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6" name="直線コネクタ 285"/>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169130</xdr:rowOff>
    </xdr:from>
    <xdr:ext cx="469744" cy="259045"/>
    <xdr:sp macro="" textlink="">
      <xdr:nvSpPr>
        <xdr:cNvPr id="287" name="労働費最大値テキスト"/>
        <xdr:cNvSpPr txBox="1"/>
      </xdr:nvSpPr>
      <xdr:spPr>
        <a:xfrm>
          <a:off x="10528300" y="5141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51003</xdr:rowOff>
    </xdr:from>
    <xdr:to>
      <xdr:col>55</xdr:col>
      <xdr:colOff>88900</xdr:colOff>
      <xdr:row>31</xdr:row>
      <xdr:rowOff>51003</xdr:rowOff>
    </xdr:to>
    <xdr:cxnSp macro="">
      <xdr:nvCxnSpPr>
        <xdr:cNvPr id="288" name="直線コネクタ 287"/>
        <xdr:cNvCxnSpPr/>
      </xdr:nvCxnSpPr>
      <xdr:spPr>
        <a:xfrm>
          <a:off x="10388600" y="5365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9" name="直線コネクタ 288"/>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137837</xdr:rowOff>
    </xdr:from>
    <xdr:ext cx="378565" cy="259045"/>
    <xdr:sp macro="" textlink="">
      <xdr:nvSpPr>
        <xdr:cNvPr id="290" name="労働費平均値テキスト"/>
        <xdr:cNvSpPr txBox="1"/>
      </xdr:nvSpPr>
      <xdr:spPr>
        <a:xfrm>
          <a:off x="10528300" y="613858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114960</xdr:rowOff>
    </xdr:from>
    <xdr:to>
      <xdr:col>55</xdr:col>
      <xdr:colOff>50800</xdr:colOff>
      <xdr:row>37</xdr:row>
      <xdr:rowOff>45110</xdr:rowOff>
    </xdr:to>
    <xdr:sp macro="" textlink="">
      <xdr:nvSpPr>
        <xdr:cNvPr id="291" name="フローチャート: 判断 290"/>
        <xdr:cNvSpPr/>
      </xdr:nvSpPr>
      <xdr:spPr>
        <a:xfrm>
          <a:off x="10426700" y="62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2" name="直線コネクタ 291"/>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99873</xdr:rowOff>
    </xdr:from>
    <xdr:to>
      <xdr:col>50</xdr:col>
      <xdr:colOff>165100</xdr:colOff>
      <xdr:row>37</xdr:row>
      <xdr:rowOff>30023</xdr:rowOff>
    </xdr:to>
    <xdr:sp macro="" textlink="">
      <xdr:nvSpPr>
        <xdr:cNvPr id="293" name="フローチャート: 判断 292"/>
        <xdr:cNvSpPr/>
      </xdr:nvSpPr>
      <xdr:spPr>
        <a:xfrm>
          <a:off x="9588500" y="6272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46550</xdr:rowOff>
    </xdr:from>
    <xdr:ext cx="378565" cy="259045"/>
    <xdr:sp macro="" textlink="">
      <xdr:nvSpPr>
        <xdr:cNvPr id="294" name="テキスト ボックス 293"/>
        <xdr:cNvSpPr txBox="1"/>
      </xdr:nvSpPr>
      <xdr:spPr>
        <a:xfrm>
          <a:off x="9450017" y="60473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5" name="直線コネクタ 294"/>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96672</xdr:rowOff>
    </xdr:from>
    <xdr:to>
      <xdr:col>46</xdr:col>
      <xdr:colOff>38100</xdr:colOff>
      <xdr:row>37</xdr:row>
      <xdr:rowOff>26822</xdr:rowOff>
    </xdr:to>
    <xdr:sp macro="" textlink="">
      <xdr:nvSpPr>
        <xdr:cNvPr id="296" name="フローチャート: 判断 295"/>
        <xdr:cNvSpPr/>
      </xdr:nvSpPr>
      <xdr:spPr>
        <a:xfrm>
          <a:off x="8699500" y="62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43349</xdr:rowOff>
    </xdr:from>
    <xdr:ext cx="378565" cy="259045"/>
    <xdr:sp macro="" textlink="">
      <xdr:nvSpPr>
        <xdr:cNvPr id="297" name="テキスト ボックス 296"/>
        <xdr:cNvSpPr txBox="1"/>
      </xdr:nvSpPr>
      <xdr:spPr>
        <a:xfrm>
          <a:off x="8561017" y="60440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8" name="直線コネクタ 297"/>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110846</xdr:rowOff>
    </xdr:from>
    <xdr:to>
      <xdr:col>41</xdr:col>
      <xdr:colOff>101600</xdr:colOff>
      <xdr:row>37</xdr:row>
      <xdr:rowOff>40996</xdr:rowOff>
    </xdr:to>
    <xdr:sp macro="" textlink="">
      <xdr:nvSpPr>
        <xdr:cNvPr id="299" name="フローチャート: 判断 298"/>
        <xdr:cNvSpPr/>
      </xdr:nvSpPr>
      <xdr:spPr>
        <a:xfrm>
          <a:off x="7810500" y="628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57523</xdr:rowOff>
    </xdr:from>
    <xdr:ext cx="378565" cy="259045"/>
    <xdr:sp macro="" textlink="">
      <xdr:nvSpPr>
        <xdr:cNvPr id="300" name="テキスト ボックス 299"/>
        <xdr:cNvSpPr txBox="1"/>
      </xdr:nvSpPr>
      <xdr:spPr>
        <a:xfrm>
          <a:off x="7672017" y="60582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134620</xdr:rowOff>
    </xdr:from>
    <xdr:to>
      <xdr:col>36</xdr:col>
      <xdr:colOff>165100</xdr:colOff>
      <xdr:row>37</xdr:row>
      <xdr:rowOff>64770</xdr:rowOff>
    </xdr:to>
    <xdr:sp macro="" textlink="">
      <xdr:nvSpPr>
        <xdr:cNvPr id="301" name="フローチャート: 判断 300"/>
        <xdr:cNvSpPr/>
      </xdr:nvSpPr>
      <xdr:spPr>
        <a:xfrm>
          <a:off x="69215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81297</xdr:rowOff>
    </xdr:from>
    <xdr:ext cx="378565" cy="259045"/>
    <xdr:sp macro="" textlink="">
      <xdr:nvSpPr>
        <xdr:cNvPr id="302" name="テキスト ボックス 301"/>
        <xdr:cNvSpPr txBox="1"/>
      </xdr:nvSpPr>
      <xdr:spPr>
        <a:xfrm>
          <a:off x="6783017" y="60820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8" name="楕円 307"/>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9" name="労働費該当値テキスト"/>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0" name="楕円 309"/>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1" name="テキスト ボックス 310"/>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2" name="楕円 311"/>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3" name="テキスト ボックス 312"/>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4" name="楕円 313"/>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5" name="テキスト ボックス 314"/>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6" name="楕円 315"/>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7" name="テキスト ボックス 316"/>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8" name="直線コネクタ 327"/>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9" name="テキスト ボックス 328"/>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1" name="テキスト ボックス 330"/>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2" name="直線コネクタ 331"/>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50</xdr:row>
      <xdr:rowOff>111777</xdr:rowOff>
    </xdr:from>
    <xdr:ext cx="531299" cy="259045"/>
    <xdr:sp macro="" textlink="">
      <xdr:nvSpPr>
        <xdr:cNvPr id="333" name="テキスト ボックス 332"/>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5" name="テキスト ボックス 334"/>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54946</xdr:rowOff>
    </xdr:from>
    <xdr:to>
      <xdr:col>54</xdr:col>
      <xdr:colOff>189865</xdr:colOff>
      <xdr:row>58</xdr:row>
      <xdr:rowOff>18999</xdr:rowOff>
    </xdr:to>
    <xdr:cxnSp macro="">
      <xdr:nvCxnSpPr>
        <xdr:cNvPr id="337" name="直線コネクタ 336"/>
        <xdr:cNvCxnSpPr/>
      </xdr:nvCxnSpPr>
      <xdr:spPr>
        <a:xfrm flipV="1">
          <a:off x="10475595" y="8798896"/>
          <a:ext cx="1270" cy="1164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22826</xdr:rowOff>
    </xdr:from>
    <xdr:ext cx="378565" cy="259045"/>
    <xdr:sp macro="" textlink="">
      <xdr:nvSpPr>
        <xdr:cNvPr id="338" name="農林水産業費最小値テキスト"/>
        <xdr:cNvSpPr txBox="1"/>
      </xdr:nvSpPr>
      <xdr:spPr>
        <a:xfrm>
          <a:off x="10528300" y="9966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18999</xdr:rowOff>
    </xdr:from>
    <xdr:to>
      <xdr:col>55</xdr:col>
      <xdr:colOff>88900</xdr:colOff>
      <xdr:row>58</xdr:row>
      <xdr:rowOff>18999</xdr:rowOff>
    </xdr:to>
    <xdr:cxnSp macro="">
      <xdr:nvCxnSpPr>
        <xdr:cNvPr id="339" name="直線コネクタ 338"/>
        <xdr:cNvCxnSpPr/>
      </xdr:nvCxnSpPr>
      <xdr:spPr>
        <a:xfrm>
          <a:off x="10388600" y="9963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1623</xdr:rowOff>
    </xdr:from>
    <xdr:ext cx="534377" cy="259045"/>
    <xdr:sp macro="" textlink="">
      <xdr:nvSpPr>
        <xdr:cNvPr id="340" name="農林水産業費最大値テキスト"/>
        <xdr:cNvSpPr txBox="1"/>
      </xdr:nvSpPr>
      <xdr:spPr>
        <a:xfrm>
          <a:off x="10528300" y="857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20,483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54946</xdr:rowOff>
    </xdr:from>
    <xdr:to>
      <xdr:col>55</xdr:col>
      <xdr:colOff>88900</xdr:colOff>
      <xdr:row>51</xdr:row>
      <xdr:rowOff>54946</xdr:rowOff>
    </xdr:to>
    <xdr:cxnSp macro="">
      <xdr:nvCxnSpPr>
        <xdr:cNvPr id="341" name="直線コネクタ 340"/>
        <xdr:cNvCxnSpPr/>
      </xdr:nvCxnSpPr>
      <xdr:spPr>
        <a:xfrm>
          <a:off x="10388600" y="8798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50718</xdr:rowOff>
    </xdr:from>
    <xdr:to>
      <xdr:col>55</xdr:col>
      <xdr:colOff>0</xdr:colOff>
      <xdr:row>51</xdr:row>
      <xdr:rowOff>54946</xdr:rowOff>
    </xdr:to>
    <xdr:cxnSp macro="">
      <xdr:nvCxnSpPr>
        <xdr:cNvPr id="342" name="直線コネクタ 341"/>
        <xdr:cNvCxnSpPr/>
      </xdr:nvCxnSpPr>
      <xdr:spPr>
        <a:xfrm>
          <a:off x="9639300" y="8794668"/>
          <a:ext cx="838200" cy="4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161682</xdr:rowOff>
    </xdr:from>
    <xdr:ext cx="469744" cy="259045"/>
    <xdr:sp macro="" textlink="">
      <xdr:nvSpPr>
        <xdr:cNvPr id="343" name="農林水産業費平均値テキスト"/>
        <xdr:cNvSpPr txBox="1"/>
      </xdr:nvSpPr>
      <xdr:spPr>
        <a:xfrm>
          <a:off x="10528300" y="95914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11805</xdr:rowOff>
    </xdr:from>
    <xdr:to>
      <xdr:col>55</xdr:col>
      <xdr:colOff>50800</xdr:colOff>
      <xdr:row>56</xdr:row>
      <xdr:rowOff>113405</xdr:rowOff>
    </xdr:to>
    <xdr:sp macro="" textlink="">
      <xdr:nvSpPr>
        <xdr:cNvPr id="344" name="フローチャート: 判断 343"/>
        <xdr:cNvSpPr/>
      </xdr:nvSpPr>
      <xdr:spPr>
        <a:xfrm>
          <a:off x="10426700" y="961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50718</xdr:rowOff>
    </xdr:from>
    <xdr:to>
      <xdr:col>50</xdr:col>
      <xdr:colOff>114300</xdr:colOff>
      <xdr:row>51</xdr:row>
      <xdr:rowOff>58262</xdr:rowOff>
    </xdr:to>
    <xdr:cxnSp macro="">
      <xdr:nvCxnSpPr>
        <xdr:cNvPr id="345" name="直線コネクタ 344"/>
        <xdr:cNvCxnSpPr/>
      </xdr:nvCxnSpPr>
      <xdr:spPr>
        <a:xfrm flipV="1">
          <a:off x="8750300" y="8794668"/>
          <a:ext cx="889000" cy="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17463</xdr:rowOff>
    </xdr:from>
    <xdr:to>
      <xdr:col>50</xdr:col>
      <xdr:colOff>165100</xdr:colOff>
      <xdr:row>56</xdr:row>
      <xdr:rowOff>119063</xdr:rowOff>
    </xdr:to>
    <xdr:sp macro="" textlink="">
      <xdr:nvSpPr>
        <xdr:cNvPr id="346" name="フローチャート: 判断 345"/>
        <xdr:cNvSpPr/>
      </xdr:nvSpPr>
      <xdr:spPr>
        <a:xfrm>
          <a:off x="9588500" y="9618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110190</xdr:rowOff>
    </xdr:from>
    <xdr:ext cx="469744" cy="259045"/>
    <xdr:sp macro="" textlink="">
      <xdr:nvSpPr>
        <xdr:cNvPr id="347" name="テキスト ボックス 346"/>
        <xdr:cNvSpPr txBox="1"/>
      </xdr:nvSpPr>
      <xdr:spPr>
        <a:xfrm>
          <a:off x="9404428" y="9711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58262</xdr:rowOff>
    </xdr:from>
    <xdr:to>
      <xdr:col>45</xdr:col>
      <xdr:colOff>177800</xdr:colOff>
      <xdr:row>51</xdr:row>
      <xdr:rowOff>164274</xdr:rowOff>
    </xdr:to>
    <xdr:cxnSp macro="">
      <xdr:nvCxnSpPr>
        <xdr:cNvPr id="348" name="直線コネクタ 347"/>
        <xdr:cNvCxnSpPr/>
      </xdr:nvCxnSpPr>
      <xdr:spPr>
        <a:xfrm flipV="1">
          <a:off x="7861300" y="8802212"/>
          <a:ext cx="889000" cy="10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165424</xdr:rowOff>
    </xdr:from>
    <xdr:to>
      <xdr:col>46</xdr:col>
      <xdr:colOff>38100</xdr:colOff>
      <xdr:row>56</xdr:row>
      <xdr:rowOff>95574</xdr:rowOff>
    </xdr:to>
    <xdr:sp macro="" textlink="">
      <xdr:nvSpPr>
        <xdr:cNvPr id="349" name="フローチャート: 判断 348"/>
        <xdr:cNvSpPr/>
      </xdr:nvSpPr>
      <xdr:spPr>
        <a:xfrm>
          <a:off x="8699500" y="959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86701</xdr:rowOff>
    </xdr:from>
    <xdr:ext cx="469744" cy="259045"/>
    <xdr:sp macro="" textlink="">
      <xdr:nvSpPr>
        <xdr:cNvPr id="350" name="テキスト ボックス 349"/>
        <xdr:cNvSpPr txBox="1"/>
      </xdr:nvSpPr>
      <xdr:spPr>
        <a:xfrm>
          <a:off x="8515428" y="9687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164274</xdr:rowOff>
    </xdr:from>
    <xdr:to>
      <xdr:col>41</xdr:col>
      <xdr:colOff>50800</xdr:colOff>
      <xdr:row>52</xdr:row>
      <xdr:rowOff>60433</xdr:rowOff>
    </xdr:to>
    <xdr:cxnSp macro="">
      <xdr:nvCxnSpPr>
        <xdr:cNvPr id="351" name="直線コネクタ 350"/>
        <xdr:cNvCxnSpPr/>
      </xdr:nvCxnSpPr>
      <xdr:spPr>
        <a:xfrm flipV="1">
          <a:off x="6972300" y="8908224"/>
          <a:ext cx="889000" cy="67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11119</xdr:rowOff>
    </xdr:from>
    <xdr:to>
      <xdr:col>41</xdr:col>
      <xdr:colOff>101600</xdr:colOff>
      <xdr:row>56</xdr:row>
      <xdr:rowOff>112719</xdr:rowOff>
    </xdr:to>
    <xdr:sp macro="" textlink="">
      <xdr:nvSpPr>
        <xdr:cNvPr id="352" name="フローチャート: 判断 351"/>
        <xdr:cNvSpPr/>
      </xdr:nvSpPr>
      <xdr:spPr>
        <a:xfrm>
          <a:off x="7810500" y="961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103846</xdr:rowOff>
    </xdr:from>
    <xdr:ext cx="469744" cy="259045"/>
    <xdr:sp macro="" textlink="">
      <xdr:nvSpPr>
        <xdr:cNvPr id="353" name="テキスト ボックス 352"/>
        <xdr:cNvSpPr txBox="1"/>
      </xdr:nvSpPr>
      <xdr:spPr>
        <a:xfrm>
          <a:off x="7626428" y="9705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14548</xdr:rowOff>
    </xdr:from>
    <xdr:to>
      <xdr:col>36</xdr:col>
      <xdr:colOff>165100</xdr:colOff>
      <xdr:row>56</xdr:row>
      <xdr:rowOff>116148</xdr:rowOff>
    </xdr:to>
    <xdr:sp macro="" textlink="">
      <xdr:nvSpPr>
        <xdr:cNvPr id="354" name="フローチャート: 判断 353"/>
        <xdr:cNvSpPr/>
      </xdr:nvSpPr>
      <xdr:spPr>
        <a:xfrm>
          <a:off x="6921500" y="9615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107275</xdr:rowOff>
    </xdr:from>
    <xdr:ext cx="469744" cy="259045"/>
    <xdr:sp macro="" textlink="">
      <xdr:nvSpPr>
        <xdr:cNvPr id="355" name="テキスト ボックス 354"/>
        <xdr:cNvSpPr txBox="1"/>
      </xdr:nvSpPr>
      <xdr:spPr>
        <a:xfrm>
          <a:off x="6737428" y="9708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51</xdr:row>
      <xdr:rowOff>4146</xdr:rowOff>
    </xdr:from>
    <xdr:to>
      <xdr:col>55</xdr:col>
      <xdr:colOff>50800</xdr:colOff>
      <xdr:row>51</xdr:row>
      <xdr:rowOff>105746</xdr:rowOff>
    </xdr:to>
    <xdr:sp macro="" textlink="">
      <xdr:nvSpPr>
        <xdr:cNvPr id="361" name="楕円 360"/>
        <xdr:cNvSpPr/>
      </xdr:nvSpPr>
      <xdr:spPr>
        <a:xfrm>
          <a:off x="10426700" y="8748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50</xdr:row>
      <xdr:rowOff>128623</xdr:rowOff>
    </xdr:from>
    <xdr:ext cx="534377" cy="259045"/>
    <xdr:sp macro="" textlink="">
      <xdr:nvSpPr>
        <xdr:cNvPr id="362" name="農林水産業費該当値テキスト"/>
        <xdr:cNvSpPr txBox="1"/>
      </xdr:nvSpPr>
      <xdr:spPr>
        <a:xfrm>
          <a:off x="10528300" y="8701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50</xdr:row>
      <xdr:rowOff>171368</xdr:rowOff>
    </xdr:from>
    <xdr:to>
      <xdr:col>50</xdr:col>
      <xdr:colOff>165100</xdr:colOff>
      <xdr:row>51</xdr:row>
      <xdr:rowOff>101518</xdr:rowOff>
    </xdr:to>
    <xdr:sp macro="" textlink="">
      <xdr:nvSpPr>
        <xdr:cNvPr id="363" name="楕円 362"/>
        <xdr:cNvSpPr/>
      </xdr:nvSpPr>
      <xdr:spPr>
        <a:xfrm>
          <a:off x="9588500" y="874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49</xdr:row>
      <xdr:rowOff>118045</xdr:rowOff>
    </xdr:from>
    <xdr:ext cx="534377" cy="259045"/>
    <xdr:sp macro="" textlink="">
      <xdr:nvSpPr>
        <xdr:cNvPr id="364" name="テキスト ボックス 363"/>
        <xdr:cNvSpPr txBox="1"/>
      </xdr:nvSpPr>
      <xdr:spPr>
        <a:xfrm>
          <a:off x="9372111" y="8519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51</xdr:row>
      <xdr:rowOff>7462</xdr:rowOff>
    </xdr:from>
    <xdr:to>
      <xdr:col>46</xdr:col>
      <xdr:colOff>38100</xdr:colOff>
      <xdr:row>51</xdr:row>
      <xdr:rowOff>109062</xdr:rowOff>
    </xdr:to>
    <xdr:sp macro="" textlink="">
      <xdr:nvSpPr>
        <xdr:cNvPr id="365" name="楕円 364"/>
        <xdr:cNvSpPr/>
      </xdr:nvSpPr>
      <xdr:spPr>
        <a:xfrm>
          <a:off x="8699500" y="8751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49</xdr:row>
      <xdr:rowOff>125589</xdr:rowOff>
    </xdr:from>
    <xdr:ext cx="534377" cy="259045"/>
    <xdr:sp macro="" textlink="">
      <xdr:nvSpPr>
        <xdr:cNvPr id="366" name="テキスト ボックス 365"/>
        <xdr:cNvSpPr txBox="1"/>
      </xdr:nvSpPr>
      <xdr:spPr>
        <a:xfrm>
          <a:off x="8483111" y="8526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51</xdr:row>
      <xdr:rowOff>113474</xdr:rowOff>
    </xdr:from>
    <xdr:to>
      <xdr:col>41</xdr:col>
      <xdr:colOff>101600</xdr:colOff>
      <xdr:row>52</xdr:row>
      <xdr:rowOff>43624</xdr:rowOff>
    </xdr:to>
    <xdr:sp macro="" textlink="">
      <xdr:nvSpPr>
        <xdr:cNvPr id="367" name="楕円 366"/>
        <xdr:cNvSpPr/>
      </xdr:nvSpPr>
      <xdr:spPr>
        <a:xfrm>
          <a:off x="7810500" y="885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50</xdr:row>
      <xdr:rowOff>60151</xdr:rowOff>
    </xdr:from>
    <xdr:ext cx="534377" cy="259045"/>
    <xdr:sp macro="" textlink="">
      <xdr:nvSpPr>
        <xdr:cNvPr id="368" name="テキスト ボックス 367"/>
        <xdr:cNvSpPr txBox="1"/>
      </xdr:nvSpPr>
      <xdr:spPr>
        <a:xfrm>
          <a:off x="7594111" y="8632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9633</xdr:rowOff>
    </xdr:from>
    <xdr:to>
      <xdr:col>36</xdr:col>
      <xdr:colOff>165100</xdr:colOff>
      <xdr:row>52</xdr:row>
      <xdr:rowOff>111233</xdr:rowOff>
    </xdr:to>
    <xdr:sp macro="" textlink="">
      <xdr:nvSpPr>
        <xdr:cNvPr id="369" name="楕円 368"/>
        <xdr:cNvSpPr/>
      </xdr:nvSpPr>
      <xdr:spPr>
        <a:xfrm>
          <a:off x="6921500" y="8925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50</xdr:row>
      <xdr:rowOff>127760</xdr:rowOff>
    </xdr:from>
    <xdr:ext cx="534377" cy="259045"/>
    <xdr:sp macro="" textlink="">
      <xdr:nvSpPr>
        <xdr:cNvPr id="370" name="テキスト ボックス 369"/>
        <xdr:cNvSpPr txBox="1"/>
      </xdr:nvSpPr>
      <xdr:spPr>
        <a:xfrm>
          <a:off x="6705111" y="8700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1" name="直線コネクタ 38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2" name="テキスト ボックス 38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3" name="直線コネクタ 38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4" name="テキスト ボックス 38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6" name="テキスト ボックス 38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7" name="直線コネクタ 38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8" name="テキスト ボックス 38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9" name="直線コネクタ 38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0" name="テキスト ボックス 38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79045</xdr:rowOff>
    </xdr:from>
    <xdr:to>
      <xdr:col>54</xdr:col>
      <xdr:colOff>189865</xdr:colOff>
      <xdr:row>79</xdr:row>
      <xdr:rowOff>31738</xdr:rowOff>
    </xdr:to>
    <xdr:cxnSp macro="">
      <xdr:nvCxnSpPr>
        <xdr:cNvPr id="394" name="直線コネクタ 393"/>
        <xdr:cNvCxnSpPr/>
      </xdr:nvCxnSpPr>
      <xdr:spPr>
        <a:xfrm flipV="1">
          <a:off x="10475595" y="12423445"/>
          <a:ext cx="1270" cy="1152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35565</xdr:rowOff>
    </xdr:from>
    <xdr:ext cx="469744" cy="259045"/>
    <xdr:sp macro="" textlink="">
      <xdr:nvSpPr>
        <xdr:cNvPr id="395" name="商工費最小値テキスト"/>
        <xdr:cNvSpPr txBox="1"/>
      </xdr:nvSpPr>
      <xdr:spPr>
        <a:xfrm>
          <a:off x="10528300" y="13580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31738</xdr:rowOff>
    </xdr:from>
    <xdr:to>
      <xdr:col>55</xdr:col>
      <xdr:colOff>88900</xdr:colOff>
      <xdr:row>79</xdr:row>
      <xdr:rowOff>31738</xdr:rowOff>
    </xdr:to>
    <xdr:cxnSp macro="">
      <xdr:nvCxnSpPr>
        <xdr:cNvPr id="396" name="直線コネクタ 395"/>
        <xdr:cNvCxnSpPr/>
      </xdr:nvCxnSpPr>
      <xdr:spPr>
        <a:xfrm>
          <a:off x="10388600" y="13576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25722</xdr:rowOff>
    </xdr:from>
    <xdr:ext cx="534377" cy="259045"/>
    <xdr:sp macro="" textlink="">
      <xdr:nvSpPr>
        <xdr:cNvPr id="397" name="商工費最大値テキスト"/>
        <xdr:cNvSpPr txBox="1"/>
      </xdr:nvSpPr>
      <xdr:spPr>
        <a:xfrm>
          <a:off x="10528300" y="12198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91,776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79045</xdr:rowOff>
    </xdr:from>
    <xdr:to>
      <xdr:col>55</xdr:col>
      <xdr:colOff>88900</xdr:colOff>
      <xdr:row>72</xdr:row>
      <xdr:rowOff>79045</xdr:rowOff>
    </xdr:to>
    <xdr:cxnSp macro="">
      <xdr:nvCxnSpPr>
        <xdr:cNvPr id="398" name="直線コネクタ 397"/>
        <xdr:cNvCxnSpPr/>
      </xdr:nvCxnSpPr>
      <xdr:spPr>
        <a:xfrm>
          <a:off x="10388600" y="12423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162293</xdr:rowOff>
    </xdr:from>
    <xdr:to>
      <xdr:col>55</xdr:col>
      <xdr:colOff>0</xdr:colOff>
      <xdr:row>72</xdr:row>
      <xdr:rowOff>79045</xdr:rowOff>
    </xdr:to>
    <xdr:cxnSp macro="">
      <xdr:nvCxnSpPr>
        <xdr:cNvPr id="399" name="直線コネクタ 398"/>
        <xdr:cNvCxnSpPr/>
      </xdr:nvCxnSpPr>
      <xdr:spPr>
        <a:xfrm>
          <a:off x="9639300" y="12335243"/>
          <a:ext cx="838200" cy="88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106163</xdr:rowOff>
    </xdr:from>
    <xdr:ext cx="534377" cy="259045"/>
    <xdr:sp macro="" textlink="">
      <xdr:nvSpPr>
        <xdr:cNvPr id="400" name="商工費平均値テキスト"/>
        <xdr:cNvSpPr txBox="1"/>
      </xdr:nvSpPr>
      <xdr:spPr>
        <a:xfrm>
          <a:off x="10528300" y="133078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127736</xdr:rowOff>
    </xdr:from>
    <xdr:to>
      <xdr:col>55</xdr:col>
      <xdr:colOff>50800</xdr:colOff>
      <xdr:row>78</xdr:row>
      <xdr:rowOff>57886</xdr:rowOff>
    </xdr:to>
    <xdr:sp macro="" textlink="">
      <xdr:nvSpPr>
        <xdr:cNvPr id="401" name="フローチャート: 判断 400"/>
        <xdr:cNvSpPr/>
      </xdr:nvSpPr>
      <xdr:spPr>
        <a:xfrm>
          <a:off x="10426700" y="13329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37643</xdr:rowOff>
    </xdr:from>
    <xdr:to>
      <xdr:col>50</xdr:col>
      <xdr:colOff>114300</xdr:colOff>
      <xdr:row>71</xdr:row>
      <xdr:rowOff>162293</xdr:rowOff>
    </xdr:to>
    <xdr:cxnSp macro="">
      <xdr:nvCxnSpPr>
        <xdr:cNvPr id="402" name="直線コネクタ 401"/>
        <xdr:cNvCxnSpPr/>
      </xdr:nvCxnSpPr>
      <xdr:spPr>
        <a:xfrm>
          <a:off x="8750300" y="12210593"/>
          <a:ext cx="889000" cy="124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106680</xdr:rowOff>
    </xdr:from>
    <xdr:to>
      <xdr:col>50</xdr:col>
      <xdr:colOff>165100</xdr:colOff>
      <xdr:row>78</xdr:row>
      <xdr:rowOff>36830</xdr:rowOff>
    </xdr:to>
    <xdr:sp macro="" textlink="">
      <xdr:nvSpPr>
        <xdr:cNvPr id="403" name="フローチャート: 判断 402"/>
        <xdr:cNvSpPr/>
      </xdr:nvSpPr>
      <xdr:spPr>
        <a:xfrm>
          <a:off x="95885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27957</xdr:rowOff>
    </xdr:from>
    <xdr:ext cx="534377" cy="259045"/>
    <xdr:sp macro="" textlink="">
      <xdr:nvSpPr>
        <xdr:cNvPr id="404" name="テキスト ボックス 403"/>
        <xdr:cNvSpPr txBox="1"/>
      </xdr:nvSpPr>
      <xdr:spPr>
        <a:xfrm>
          <a:off x="9372111" y="13401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37643</xdr:rowOff>
    </xdr:from>
    <xdr:to>
      <xdr:col>45</xdr:col>
      <xdr:colOff>177800</xdr:colOff>
      <xdr:row>75</xdr:row>
      <xdr:rowOff>118301</xdr:rowOff>
    </xdr:to>
    <xdr:cxnSp macro="">
      <xdr:nvCxnSpPr>
        <xdr:cNvPr id="405" name="直線コネクタ 404"/>
        <xdr:cNvCxnSpPr/>
      </xdr:nvCxnSpPr>
      <xdr:spPr>
        <a:xfrm flipV="1">
          <a:off x="7861300" y="12210593"/>
          <a:ext cx="889000" cy="766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86055</xdr:rowOff>
    </xdr:from>
    <xdr:to>
      <xdr:col>46</xdr:col>
      <xdr:colOff>38100</xdr:colOff>
      <xdr:row>78</xdr:row>
      <xdr:rowOff>16205</xdr:rowOff>
    </xdr:to>
    <xdr:sp macro="" textlink="">
      <xdr:nvSpPr>
        <xdr:cNvPr id="406" name="フローチャート: 判断 405"/>
        <xdr:cNvSpPr/>
      </xdr:nvSpPr>
      <xdr:spPr>
        <a:xfrm>
          <a:off x="8699500" y="13287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7332</xdr:rowOff>
    </xdr:from>
    <xdr:ext cx="534377" cy="259045"/>
    <xdr:sp macro="" textlink="">
      <xdr:nvSpPr>
        <xdr:cNvPr id="407" name="テキスト ボックス 406"/>
        <xdr:cNvSpPr txBox="1"/>
      </xdr:nvSpPr>
      <xdr:spPr>
        <a:xfrm>
          <a:off x="8483111" y="13380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153200</xdr:rowOff>
    </xdr:from>
    <xdr:to>
      <xdr:col>41</xdr:col>
      <xdr:colOff>50800</xdr:colOff>
      <xdr:row>75</xdr:row>
      <xdr:rowOff>118301</xdr:rowOff>
    </xdr:to>
    <xdr:cxnSp macro="">
      <xdr:nvCxnSpPr>
        <xdr:cNvPr id="408" name="直線コネクタ 407"/>
        <xdr:cNvCxnSpPr/>
      </xdr:nvCxnSpPr>
      <xdr:spPr>
        <a:xfrm>
          <a:off x="6972300" y="12840500"/>
          <a:ext cx="889000" cy="136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24016</xdr:rowOff>
    </xdr:from>
    <xdr:to>
      <xdr:col>41</xdr:col>
      <xdr:colOff>101600</xdr:colOff>
      <xdr:row>78</xdr:row>
      <xdr:rowOff>125616</xdr:rowOff>
    </xdr:to>
    <xdr:sp macro="" textlink="">
      <xdr:nvSpPr>
        <xdr:cNvPr id="409" name="フローチャート: 判断 408"/>
        <xdr:cNvSpPr/>
      </xdr:nvSpPr>
      <xdr:spPr>
        <a:xfrm>
          <a:off x="7810500" y="13397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116743</xdr:rowOff>
    </xdr:from>
    <xdr:ext cx="534377" cy="259045"/>
    <xdr:sp macro="" textlink="">
      <xdr:nvSpPr>
        <xdr:cNvPr id="410" name="テキスト ボックス 409"/>
        <xdr:cNvSpPr txBox="1"/>
      </xdr:nvSpPr>
      <xdr:spPr>
        <a:xfrm>
          <a:off x="7594111" y="13489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32829</xdr:rowOff>
    </xdr:from>
    <xdr:to>
      <xdr:col>36</xdr:col>
      <xdr:colOff>165100</xdr:colOff>
      <xdr:row>78</xdr:row>
      <xdr:rowOff>134429</xdr:rowOff>
    </xdr:to>
    <xdr:sp macro="" textlink="">
      <xdr:nvSpPr>
        <xdr:cNvPr id="411" name="フローチャート: 判断 410"/>
        <xdr:cNvSpPr/>
      </xdr:nvSpPr>
      <xdr:spPr>
        <a:xfrm>
          <a:off x="6921500" y="13405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125556</xdr:rowOff>
    </xdr:from>
    <xdr:ext cx="534377" cy="259045"/>
    <xdr:sp macro="" textlink="">
      <xdr:nvSpPr>
        <xdr:cNvPr id="412" name="テキスト ボックス 411"/>
        <xdr:cNvSpPr txBox="1"/>
      </xdr:nvSpPr>
      <xdr:spPr>
        <a:xfrm>
          <a:off x="6705111" y="13498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72</xdr:row>
      <xdr:rowOff>28245</xdr:rowOff>
    </xdr:from>
    <xdr:to>
      <xdr:col>55</xdr:col>
      <xdr:colOff>50800</xdr:colOff>
      <xdr:row>72</xdr:row>
      <xdr:rowOff>129845</xdr:rowOff>
    </xdr:to>
    <xdr:sp macro="" textlink="">
      <xdr:nvSpPr>
        <xdr:cNvPr id="418" name="楕円 417"/>
        <xdr:cNvSpPr/>
      </xdr:nvSpPr>
      <xdr:spPr>
        <a:xfrm>
          <a:off x="10426700" y="12372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152722</xdr:rowOff>
    </xdr:from>
    <xdr:ext cx="534377" cy="259045"/>
    <xdr:sp macro="" textlink="">
      <xdr:nvSpPr>
        <xdr:cNvPr id="419" name="商工費該当値テキスト"/>
        <xdr:cNvSpPr txBox="1"/>
      </xdr:nvSpPr>
      <xdr:spPr>
        <a:xfrm>
          <a:off x="10528300" y="12325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71</xdr:row>
      <xdr:rowOff>111493</xdr:rowOff>
    </xdr:from>
    <xdr:to>
      <xdr:col>50</xdr:col>
      <xdr:colOff>165100</xdr:colOff>
      <xdr:row>72</xdr:row>
      <xdr:rowOff>41643</xdr:rowOff>
    </xdr:to>
    <xdr:sp macro="" textlink="">
      <xdr:nvSpPr>
        <xdr:cNvPr id="420" name="楕円 419"/>
        <xdr:cNvSpPr/>
      </xdr:nvSpPr>
      <xdr:spPr>
        <a:xfrm>
          <a:off x="9588500" y="1228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70</xdr:row>
      <xdr:rowOff>58170</xdr:rowOff>
    </xdr:from>
    <xdr:ext cx="534377" cy="259045"/>
    <xdr:sp macro="" textlink="">
      <xdr:nvSpPr>
        <xdr:cNvPr id="421" name="テキスト ボックス 420"/>
        <xdr:cNvSpPr txBox="1"/>
      </xdr:nvSpPr>
      <xdr:spPr>
        <a:xfrm>
          <a:off x="9372111" y="12059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70</xdr:row>
      <xdr:rowOff>158293</xdr:rowOff>
    </xdr:from>
    <xdr:to>
      <xdr:col>46</xdr:col>
      <xdr:colOff>38100</xdr:colOff>
      <xdr:row>71</xdr:row>
      <xdr:rowOff>88443</xdr:rowOff>
    </xdr:to>
    <xdr:sp macro="" textlink="">
      <xdr:nvSpPr>
        <xdr:cNvPr id="422" name="楕円 421"/>
        <xdr:cNvSpPr/>
      </xdr:nvSpPr>
      <xdr:spPr>
        <a:xfrm>
          <a:off x="8699500" y="12159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69</xdr:row>
      <xdr:rowOff>104970</xdr:rowOff>
    </xdr:from>
    <xdr:ext cx="599010" cy="259045"/>
    <xdr:sp macro="" textlink="">
      <xdr:nvSpPr>
        <xdr:cNvPr id="423" name="テキスト ボックス 422"/>
        <xdr:cNvSpPr txBox="1"/>
      </xdr:nvSpPr>
      <xdr:spPr>
        <a:xfrm>
          <a:off x="8450795" y="11935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67501</xdr:rowOff>
    </xdr:from>
    <xdr:to>
      <xdr:col>41</xdr:col>
      <xdr:colOff>101600</xdr:colOff>
      <xdr:row>75</xdr:row>
      <xdr:rowOff>169100</xdr:rowOff>
    </xdr:to>
    <xdr:sp macro="" textlink="">
      <xdr:nvSpPr>
        <xdr:cNvPr id="424" name="楕円 423"/>
        <xdr:cNvSpPr/>
      </xdr:nvSpPr>
      <xdr:spPr>
        <a:xfrm>
          <a:off x="7810500" y="1292625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14178</xdr:rowOff>
    </xdr:from>
    <xdr:ext cx="534377" cy="259045"/>
    <xdr:sp macro="" textlink="">
      <xdr:nvSpPr>
        <xdr:cNvPr id="425" name="テキスト ボックス 424"/>
        <xdr:cNvSpPr txBox="1"/>
      </xdr:nvSpPr>
      <xdr:spPr>
        <a:xfrm>
          <a:off x="7594111" y="12701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102400</xdr:rowOff>
    </xdr:from>
    <xdr:to>
      <xdr:col>36</xdr:col>
      <xdr:colOff>165100</xdr:colOff>
      <xdr:row>75</xdr:row>
      <xdr:rowOff>32550</xdr:rowOff>
    </xdr:to>
    <xdr:sp macro="" textlink="">
      <xdr:nvSpPr>
        <xdr:cNvPr id="426" name="楕円 425"/>
        <xdr:cNvSpPr/>
      </xdr:nvSpPr>
      <xdr:spPr>
        <a:xfrm>
          <a:off x="6921500" y="127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49077</xdr:rowOff>
    </xdr:from>
    <xdr:ext cx="534377" cy="259045"/>
    <xdr:sp macro="" textlink="">
      <xdr:nvSpPr>
        <xdr:cNvPr id="427" name="テキスト ボックス 426"/>
        <xdr:cNvSpPr txBox="1"/>
      </xdr:nvSpPr>
      <xdr:spPr>
        <a:xfrm>
          <a:off x="6705111" y="12564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38" name="テキスト ボックス 437"/>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39" name="直線コネクタ 438"/>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0" name="テキスト ボックス 439"/>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1" name="直線コネクタ 440"/>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2" name="テキスト ボックス 441"/>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3" name="直線コネクタ 442"/>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4" name="テキスト ボックス 443"/>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5" name="直線コネクタ 444"/>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6" name="テキスト ボックス 445"/>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7" name="直線コネクタ 446"/>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8" name="テキスト ボックス 447"/>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9" name="直線コネクタ 448"/>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0" name="テキスト ボックス 449"/>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44227</xdr:rowOff>
    </xdr:from>
    <xdr:to>
      <xdr:col>54</xdr:col>
      <xdr:colOff>189865</xdr:colOff>
      <xdr:row>99</xdr:row>
      <xdr:rowOff>38773</xdr:rowOff>
    </xdr:to>
    <xdr:cxnSp macro="">
      <xdr:nvCxnSpPr>
        <xdr:cNvPr id="454" name="直線コネクタ 453"/>
        <xdr:cNvCxnSpPr/>
      </xdr:nvCxnSpPr>
      <xdr:spPr>
        <a:xfrm flipV="1">
          <a:off x="10475595" y="15474727"/>
          <a:ext cx="1270" cy="1537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42600</xdr:rowOff>
    </xdr:from>
    <xdr:ext cx="534377" cy="259045"/>
    <xdr:sp macro="" textlink="">
      <xdr:nvSpPr>
        <xdr:cNvPr id="455" name="土木費最小値テキスト"/>
        <xdr:cNvSpPr txBox="1"/>
      </xdr:nvSpPr>
      <xdr:spPr>
        <a:xfrm>
          <a:off x="10528300" y="17016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38773</xdr:rowOff>
    </xdr:from>
    <xdr:to>
      <xdr:col>55</xdr:col>
      <xdr:colOff>88900</xdr:colOff>
      <xdr:row>99</xdr:row>
      <xdr:rowOff>38773</xdr:rowOff>
    </xdr:to>
    <xdr:cxnSp macro="">
      <xdr:nvCxnSpPr>
        <xdr:cNvPr id="456" name="直線コネクタ 455"/>
        <xdr:cNvCxnSpPr/>
      </xdr:nvCxnSpPr>
      <xdr:spPr>
        <a:xfrm>
          <a:off x="10388600" y="17012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162354</xdr:rowOff>
    </xdr:from>
    <xdr:ext cx="599010" cy="259045"/>
    <xdr:sp macro="" textlink="">
      <xdr:nvSpPr>
        <xdr:cNvPr id="457" name="土木費最大値テキスト"/>
        <xdr:cNvSpPr txBox="1"/>
      </xdr:nvSpPr>
      <xdr:spPr>
        <a:xfrm>
          <a:off x="10528300" y="15249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117,847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44227</xdr:rowOff>
    </xdr:from>
    <xdr:to>
      <xdr:col>55</xdr:col>
      <xdr:colOff>88900</xdr:colOff>
      <xdr:row>90</xdr:row>
      <xdr:rowOff>44227</xdr:rowOff>
    </xdr:to>
    <xdr:cxnSp macro="">
      <xdr:nvCxnSpPr>
        <xdr:cNvPr id="458" name="直線コネクタ 457"/>
        <xdr:cNvCxnSpPr/>
      </xdr:nvCxnSpPr>
      <xdr:spPr>
        <a:xfrm>
          <a:off x="10388600" y="15474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122620</xdr:rowOff>
    </xdr:from>
    <xdr:to>
      <xdr:col>55</xdr:col>
      <xdr:colOff>0</xdr:colOff>
      <xdr:row>97</xdr:row>
      <xdr:rowOff>163833</xdr:rowOff>
    </xdr:to>
    <xdr:cxnSp macro="">
      <xdr:nvCxnSpPr>
        <xdr:cNvPr id="459" name="直線コネクタ 458"/>
        <xdr:cNvCxnSpPr/>
      </xdr:nvCxnSpPr>
      <xdr:spPr>
        <a:xfrm flipV="1">
          <a:off x="9639300" y="16753270"/>
          <a:ext cx="838200" cy="41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16434</xdr:rowOff>
    </xdr:from>
    <xdr:ext cx="534377" cy="259045"/>
    <xdr:sp macro="" textlink="">
      <xdr:nvSpPr>
        <xdr:cNvPr id="460" name="土木費平均値テキスト"/>
        <xdr:cNvSpPr txBox="1"/>
      </xdr:nvSpPr>
      <xdr:spPr>
        <a:xfrm>
          <a:off x="10528300" y="164756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165007</xdr:rowOff>
    </xdr:from>
    <xdr:to>
      <xdr:col>55</xdr:col>
      <xdr:colOff>50800</xdr:colOff>
      <xdr:row>97</xdr:row>
      <xdr:rowOff>95157</xdr:rowOff>
    </xdr:to>
    <xdr:sp macro="" textlink="">
      <xdr:nvSpPr>
        <xdr:cNvPr id="461" name="フローチャート: 判断 460"/>
        <xdr:cNvSpPr/>
      </xdr:nvSpPr>
      <xdr:spPr>
        <a:xfrm>
          <a:off x="10426700" y="1662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142312</xdr:rowOff>
    </xdr:from>
    <xdr:to>
      <xdr:col>50</xdr:col>
      <xdr:colOff>114300</xdr:colOff>
      <xdr:row>97</xdr:row>
      <xdr:rowOff>163833</xdr:rowOff>
    </xdr:to>
    <xdr:cxnSp macro="">
      <xdr:nvCxnSpPr>
        <xdr:cNvPr id="462" name="直線コネクタ 461"/>
        <xdr:cNvCxnSpPr/>
      </xdr:nvCxnSpPr>
      <xdr:spPr>
        <a:xfrm>
          <a:off x="8750300" y="16772962"/>
          <a:ext cx="889000" cy="21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14980</xdr:rowOff>
    </xdr:from>
    <xdr:to>
      <xdr:col>50</xdr:col>
      <xdr:colOff>165100</xdr:colOff>
      <xdr:row>97</xdr:row>
      <xdr:rowOff>116580</xdr:rowOff>
    </xdr:to>
    <xdr:sp macro="" textlink="">
      <xdr:nvSpPr>
        <xdr:cNvPr id="463" name="フローチャート: 判断 462"/>
        <xdr:cNvSpPr/>
      </xdr:nvSpPr>
      <xdr:spPr>
        <a:xfrm>
          <a:off x="9588500" y="1664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133107</xdr:rowOff>
    </xdr:from>
    <xdr:ext cx="534377" cy="259045"/>
    <xdr:sp macro="" textlink="">
      <xdr:nvSpPr>
        <xdr:cNvPr id="464" name="テキスト ボックス 463"/>
        <xdr:cNvSpPr txBox="1"/>
      </xdr:nvSpPr>
      <xdr:spPr>
        <a:xfrm>
          <a:off x="9372111" y="16420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112855</xdr:rowOff>
    </xdr:from>
    <xdr:to>
      <xdr:col>45</xdr:col>
      <xdr:colOff>177800</xdr:colOff>
      <xdr:row>97</xdr:row>
      <xdr:rowOff>142312</xdr:rowOff>
    </xdr:to>
    <xdr:cxnSp macro="">
      <xdr:nvCxnSpPr>
        <xdr:cNvPr id="465" name="直線コネクタ 464"/>
        <xdr:cNvCxnSpPr/>
      </xdr:nvCxnSpPr>
      <xdr:spPr>
        <a:xfrm>
          <a:off x="7861300" y="16743505"/>
          <a:ext cx="889000" cy="29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154181</xdr:rowOff>
    </xdr:from>
    <xdr:to>
      <xdr:col>46</xdr:col>
      <xdr:colOff>38100</xdr:colOff>
      <xdr:row>97</xdr:row>
      <xdr:rowOff>84331</xdr:rowOff>
    </xdr:to>
    <xdr:sp macro="" textlink="">
      <xdr:nvSpPr>
        <xdr:cNvPr id="466" name="フローチャート: 判断 465"/>
        <xdr:cNvSpPr/>
      </xdr:nvSpPr>
      <xdr:spPr>
        <a:xfrm>
          <a:off x="8699500" y="16613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100858</xdr:rowOff>
    </xdr:from>
    <xdr:ext cx="534377" cy="259045"/>
    <xdr:sp macro="" textlink="">
      <xdr:nvSpPr>
        <xdr:cNvPr id="467" name="テキスト ボックス 466"/>
        <xdr:cNvSpPr txBox="1"/>
      </xdr:nvSpPr>
      <xdr:spPr>
        <a:xfrm>
          <a:off x="8483111" y="16388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32421</xdr:rowOff>
    </xdr:from>
    <xdr:to>
      <xdr:col>41</xdr:col>
      <xdr:colOff>50800</xdr:colOff>
      <xdr:row>97</xdr:row>
      <xdr:rowOff>112855</xdr:rowOff>
    </xdr:to>
    <xdr:cxnSp macro="">
      <xdr:nvCxnSpPr>
        <xdr:cNvPr id="468" name="直線コネクタ 467"/>
        <xdr:cNvCxnSpPr/>
      </xdr:nvCxnSpPr>
      <xdr:spPr>
        <a:xfrm>
          <a:off x="6972300" y="16663071"/>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5102</xdr:rowOff>
    </xdr:from>
    <xdr:to>
      <xdr:col>41</xdr:col>
      <xdr:colOff>101600</xdr:colOff>
      <xdr:row>97</xdr:row>
      <xdr:rowOff>106702</xdr:rowOff>
    </xdr:to>
    <xdr:sp macro="" textlink="">
      <xdr:nvSpPr>
        <xdr:cNvPr id="469" name="フローチャート: 判断 468"/>
        <xdr:cNvSpPr/>
      </xdr:nvSpPr>
      <xdr:spPr>
        <a:xfrm>
          <a:off x="7810500" y="16635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123229</xdr:rowOff>
    </xdr:from>
    <xdr:ext cx="534377" cy="259045"/>
    <xdr:sp macro="" textlink="">
      <xdr:nvSpPr>
        <xdr:cNvPr id="470" name="テキスト ボックス 469"/>
        <xdr:cNvSpPr txBox="1"/>
      </xdr:nvSpPr>
      <xdr:spPr>
        <a:xfrm>
          <a:off x="7594111" y="1641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10164</xdr:rowOff>
    </xdr:from>
    <xdr:to>
      <xdr:col>36</xdr:col>
      <xdr:colOff>165100</xdr:colOff>
      <xdr:row>97</xdr:row>
      <xdr:rowOff>111764</xdr:rowOff>
    </xdr:to>
    <xdr:sp macro="" textlink="">
      <xdr:nvSpPr>
        <xdr:cNvPr id="471" name="フローチャート: 判断 470"/>
        <xdr:cNvSpPr/>
      </xdr:nvSpPr>
      <xdr:spPr>
        <a:xfrm>
          <a:off x="6921500" y="1664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102891</xdr:rowOff>
    </xdr:from>
    <xdr:ext cx="534377" cy="259045"/>
    <xdr:sp macro="" textlink="">
      <xdr:nvSpPr>
        <xdr:cNvPr id="472" name="テキスト ボックス 471"/>
        <xdr:cNvSpPr txBox="1"/>
      </xdr:nvSpPr>
      <xdr:spPr>
        <a:xfrm>
          <a:off x="6705111" y="16733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71820</xdr:rowOff>
    </xdr:from>
    <xdr:to>
      <xdr:col>55</xdr:col>
      <xdr:colOff>50800</xdr:colOff>
      <xdr:row>98</xdr:row>
      <xdr:rowOff>1970</xdr:rowOff>
    </xdr:to>
    <xdr:sp macro="" textlink="">
      <xdr:nvSpPr>
        <xdr:cNvPr id="478" name="楕円 477"/>
        <xdr:cNvSpPr/>
      </xdr:nvSpPr>
      <xdr:spPr>
        <a:xfrm>
          <a:off x="10426700" y="1670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50247</xdr:rowOff>
    </xdr:from>
    <xdr:ext cx="534377" cy="259045"/>
    <xdr:sp macro="" textlink="">
      <xdr:nvSpPr>
        <xdr:cNvPr id="479" name="土木費該当値テキスト"/>
        <xdr:cNvSpPr txBox="1"/>
      </xdr:nvSpPr>
      <xdr:spPr>
        <a:xfrm>
          <a:off x="10528300" y="1668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113033</xdr:rowOff>
    </xdr:from>
    <xdr:to>
      <xdr:col>50</xdr:col>
      <xdr:colOff>165100</xdr:colOff>
      <xdr:row>98</xdr:row>
      <xdr:rowOff>43183</xdr:rowOff>
    </xdr:to>
    <xdr:sp macro="" textlink="">
      <xdr:nvSpPr>
        <xdr:cNvPr id="480" name="楕円 479"/>
        <xdr:cNvSpPr/>
      </xdr:nvSpPr>
      <xdr:spPr>
        <a:xfrm>
          <a:off x="9588500" y="16743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34310</xdr:rowOff>
    </xdr:from>
    <xdr:ext cx="534377" cy="259045"/>
    <xdr:sp macro="" textlink="">
      <xdr:nvSpPr>
        <xdr:cNvPr id="481" name="テキスト ボックス 480"/>
        <xdr:cNvSpPr txBox="1"/>
      </xdr:nvSpPr>
      <xdr:spPr>
        <a:xfrm>
          <a:off x="9372111" y="1683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91512</xdr:rowOff>
    </xdr:from>
    <xdr:to>
      <xdr:col>46</xdr:col>
      <xdr:colOff>38100</xdr:colOff>
      <xdr:row>98</xdr:row>
      <xdr:rowOff>21662</xdr:rowOff>
    </xdr:to>
    <xdr:sp macro="" textlink="">
      <xdr:nvSpPr>
        <xdr:cNvPr id="482" name="楕円 481"/>
        <xdr:cNvSpPr/>
      </xdr:nvSpPr>
      <xdr:spPr>
        <a:xfrm>
          <a:off x="8699500" y="16722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12789</xdr:rowOff>
    </xdr:from>
    <xdr:ext cx="534377" cy="259045"/>
    <xdr:sp macro="" textlink="">
      <xdr:nvSpPr>
        <xdr:cNvPr id="483" name="テキスト ボックス 482"/>
        <xdr:cNvSpPr txBox="1"/>
      </xdr:nvSpPr>
      <xdr:spPr>
        <a:xfrm>
          <a:off x="8483111" y="16814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62055</xdr:rowOff>
    </xdr:from>
    <xdr:to>
      <xdr:col>41</xdr:col>
      <xdr:colOff>101600</xdr:colOff>
      <xdr:row>97</xdr:row>
      <xdr:rowOff>163655</xdr:rowOff>
    </xdr:to>
    <xdr:sp macro="" textlink="">
      <xdr:nvSpPr>
        <xdr:cNvPr id="484" name="楕円 483"/>
        <xdr:cNvSpPr/>
      </xdr:nvSpPr>
      <xdr:spPr>
        <a:xfrm>
          <a:off x="7810500" y="16692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154782</xdr:rowOff>
    </xdr:from>
    <xdr:ext cx="534377" cy="259045"/>
    <xdr:sp macro="" textlink="">
      <xdr:nvSpPr>
        <xdr:cNvPr id="485" name="テキスト ボックス 484"/>
        <xdr:cNvSpPr txBox="1"/>
      </xdr:nvSpPr>
      <xdr:spPr>
        <a:xfrm>
          <a:off x="7594111" y="16785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153071</xdr:rowOff>
    </xdr:from>
    <xdr:to>
      <xdr:col>36</xdr:col>
      <xdr:colOff>165100</xdr:colOff>
      <xdr:row>97</xdr:row>
      <xdr:rowOff>83221</xdr:rowOff>
    </xdr:to>
    <xdr:sp macro="" textlink="">
      <xdr:nvSpPr>
        <xdr:cNvPr id="486" name="楕円 485"/>
        <xdr:cNvSpPr/>
      </xdr:nvSpPr>
      <xdr:spPr>
        <a:xfrm>
          <a:off x="6921500" y="16612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99748</xdr:rowOff>
    </xdr:from>
    <xdr:ext cx="534377" cy="259045"/>
    <xdr:sp macro="" textlink="">
      <xdr:nvSpPr>
        <xdr:cNvPr id="487" name="テキスト ボックス 486"/>
        <xdr:cNvSpPr txBox="1"/>
      </xdr:nvSpPr>
      <xdr:spPr>
        <a:xfrm>
          <a:off x="6705111" y="16387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8" name="テキスト ボックス 497"/>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9" name="直線コネクタ 498"/>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0" name="テキスト ボックス 499"/>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1" name="直線コネクタ 500"/>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2" name="テキスト ボックス 501"/>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3" name="直線コネクタ 502"/>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4" name="テキスト ボックス 503"/>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5" name="直線コネクタ 504"/>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6" name="テキスト ボックス 505"/>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7" name="直線コネクタ 506"/>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8" name="テキスト ボックス 507"/>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9" name="直線コネクタ 508"/>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0" name="テキスト ボックス 509"/>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70793</xdr:rowOff>
    </xdr:from>
    <xdr:to>
      <xdr:col>85</xdr:col>
      <xdr:colOff>126364</xdr:colOff>
      <xdr:row>38</xdr:row>
      <xdr:rowOff>157498</xdr:rowOff>
    </xdr:to>
    <xdr:cxnSp macro="">
      <xdr:nvCxnSpPr>
        <xdr:cNvPr id="514" name="直線コネクタ 513"/>
        <xdr:cNvCxnSpPr/>
      </xdr:nvCxnSpPr>
      <xdr:spPr>
        <a:xfrm flipV="1">
          <a:off x="16317595" y="5214293"/>
          <a:ext cx="1269" cy="1458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161325</xdr:rowOff>
    </xdr:from>
    <xdr:ext cx="469744" cy="259045"/>
    <xdr:sp macro="" textlink="">
      <xdr:nvSpPr>
        <xdr:cNvPr id="515" name="消防費最小値テキスト"/>
        <xdr:cNvSpPr txBox="1"/>
      </xdr:nvSpPr>
      <xdr:spPr>
        <a:xfrm>
          <a:off x="16370300" y="667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157498</xdr:rowOff>
    </xdr:from>
    <xdr:to>
      <xdr:col>86</xdr:col>
      <xdr:colOff>25400</xdr:colOff>
      <xdr:row>38</xdr:row>
      <xdr:rowOff>157498</xdr:rowOff>
    </xdr:to>
    <xdr:cxnSp macro="">
      <xdr:nvCxnSpPr>
        <xdr:cNvPr id="516" name="直線コネクタ 515"/>
        <xdr:cNvCxnSpPr/>
      </xdr:nvCxnSpPr>
      <xdr:spPr>
        <a:xfrm>
          <a:off x="16230600" y="6672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17470</xdr:rowOff>
    </xdr:from>
    <xdr:ext cx="534377" cy="259045"/>
    <xdr:sp macro="" textlink="">
      <xdr:nvSpPr>
        <xdr:cNvPr id="517" name="消防費最大値テキスト"/>
        <xdr:cNvSpPr txBox="1"/>
      </xdr:nvSpPr>
      <xdr:spPr>
        <a:xfrm>
          <a:off x="16370300" y="4989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70793</xdr:rowOff>
    </xdr:from>
    <xdr:to>
      <xdr:col>86</xdr:col>
      <xdr:colOff>25400</xdr:colOff>
      <xdr:row>30</xdr:row>
      <xdr:rowOff>70793</xdr:rowOff>
    </xdr:to>
    <xdr:cxnSp macro="">
      <xdr:nvCxnSpPr>
        <xdr:cNvPr id="518" name="直線コネクタ 517"/>
        <xdr:cNvCxnSpPr/>
      </xdr:nvCxnSpPr>
      <xdr:spPr>
        <a:xfrm>
          <a:off x="16230600" y="5214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60343</xdr:rowOff>
    </xdr:from>
    <xdr:to>
      <xdr:col>85</xdr:col>
      <xdr:colOff>127000</xdr:colOff>
      <xdr:row>33</xdr:row>
      <xdr:rowOff>107533</xdr:rowOff>
    </xdr:to>
    <xdr:cxnSp macro="">
      <xdr:nvCxnSpPr>
        <xdr:cNvPr id="519" name="直線コネクタ 518"/>
        <xdr:cNvCxnSpPr/>
      </xdr:nvCxnSpPr>
      <xdr:spPr>
        <a:xfrm flipV="1">
          <a:off x="15481300" y="5718193"/>
          <a:ext cx="838200" cy="47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543</xdr:rowOff>
    </xdr:from>
    <xdr:ext cx="534377" cy="259045"/>
    <xdr:sp macro="" textlink="">
      <xdr:nvSpPr>
        <xdr:cNvPr id="520" name="消防費平均値テキスト"/>
        <xdr:cNvSpPr txBox="1"/>
      </xdr:nvSpPr>
      <xdr:spPr>
        <a:xfrm>
          <a:off x="16370300" y="60012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22116</xdr:rowOff>
    </xdr:from>
    <xdr:to>
      <xdr:col>85</xdr:col>
      <xdr:colOff>177800</xdr:colOff>
      <xdr:row>35</xdr:row>
      <xdr:rowOff>123716</xdr:rowOff>
    </xdr:to>
    <xdr:sp macro="" textlink="">
      <xdr:nvSpPr>
        <xdr:cNvPr id="521" name="フローチャート: 判断 520"/>
        <xdr:cNvSpPr/>
      </xdr:nvSpPr>
      <xdr:spPr>
        <a:xfrm>
          <a:off x="16268700" y="602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80917</xdr:rowOff>
    </xdr:from>
    <xdr:to>
      <xdr:col>81</xdr:col>
      <xdr:colOff>50800</xdr:colOff>
      <xdr:row>33</xdr:row>
      <xdr:rowOff>107533</xdr:rowOff>
    </xdr:to>
    <xdr:cxnSp macro="">
      <xdr:nvCxnSpPr>
        <xdr:cNvPr id="522" name="直線コネクタ 521"/>
        <xdr:cNvCxnSpPr/>
      </xdr:nvCxnSpPr>
      <xdr:spPr>
        <a:xfrm>
          <a:off x="14592300" y="5567317"/>
          <a:ext cx="889000" cy="198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76490</xdr:rowOff>
    </xdr:from>
    <xdr:to>
      <xdr:col>81</xdr:col>
      <xdr:colOff>101600</xdr:colOff>
      <xdr:row>36</xdr:row>
      <xdr:rowOff>6640</xdr:rowOff>
    </xdr:to>
    <xdr:sp macro="" textlink="">
      <xdr:nvSpPr>
        <xdr:cNvPr id="523" name="フローチャート: 判断 522"/>
        <xdr:cNvSpPr/>
      </xdr:nvSpPr>
      <xdr:spPr>
        <a:xfrm>
          <a:off x="15430500" y="607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169217</xdr:rowOff>
    </xdr:from>
    <xdr:ext cx="534377" cy="259045"/>
    <xdr:sp macro="" textlink="">
      <xdr:nvSpPr>
        <xdr:cNvPr id="524" name="テキスト ボックス 523"/>
        <xdr:cNvSpPr txBox="1"/>
      </xdr:nvSpPr>
      <xdr:spPr>
        <a:xfrm>
          <a:off x="15214111" y="6169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80917</xdr:rowOff>
    </xdr:from>
    <xdr:to>
      <xdr:col>76</xdr:col>
      <xdr:colOff>114300</xdr:colOff>
      <xdr:row>32</xdr:row>
      <xdr:rowOff>126800</xdr:rowOff>
    </xdr:to>
    <xdr:cxnSp macro="">
      <xdr:nvCxnSpPr>
        <xdr:cNvPr id="525" name="直線コネクタ 524"/>
        <xdr:cNvCxnSpPr/>
      </xdr:nvCxnSpPr>
      <xdr:spPr>
        <a:xfrm flipV="1">
          <a:off x="13703300" y="5567317"/>
          <a:ext cx="889000" cy="45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8727</xdr:rowOff>
    </xdr:from>
    <xdr:to>
      <xdr:col>76</xdr:col>
      <xdr:colOff>165100</xdr:colOff>
      <xdr:row>35</xdr:row>
      <xdr:rowOff>110327</xdr:rowOff>
    </xdr:to>
    <xdr:sp macro="" textlink="">
      <xdr:nvSpPr>
        <xdr:cNvPr id="526" name="フローチャート: 判断 525"/>
        <xdr:cNvSpPr/>
      </xdr:nvSpPr>
      <xdr:spPr>
        <a:xfrm>
          <a:off x="14541500" y="6009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101454</xdr:rowOff>
    </xdr:from>
    <xdr:ext cx="534377" cy="259045"/>
    <xdr:sp macro="" textlink="">
      <xdr:nvSpPr>
        <xdr:cNvPr id="527" name="テキスト ボックス 526"/>
        <xdr:cNvSpPr txBox="1"/>
      </xdr:nvSpPr>
      <xdr:spPr>
        <a:xfrm>
          <a:off x="14325111" y="6102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32</xdr:row>
      <xdr:rowOff>126800</xdr:rowOff>
    </xdr:from>
    <xdr:to>
      <xdr:col>71</xdr:col>
      <xdr:colOff>177800</xdr:colOff>
      <xdr:row>33</xdr:row>
      <xdr:rowOff>61486</xdr:rowOff>
    </xdr:to>
    <xdr:cxnSp macro="">
      <xdr:nvCxnSpPr>
        <xdr:cNvPr id="528" name="直線コネクタ 527"/>
        <xdr:cNvCxnSpPr/>
      </xdr:nvCxnSpPr>
      <xdr:spPr>
        <a:xfrm flipV="1">
          <a:off x="12814300" y="5613200"/>
          <a:ext cx="889000" cy="106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33220</xdr:rowOff>
    </xdr:from>
    <xdr:to>
      <xdr:col>72</xdr:col>
      <xdr:colOff>38100</xdr:colOff>
      <xdr:row>35</xdr:row>
      <xdr:rowOff>134820</xdr:rowOff>
    </xdr:to>
    <xdr:sp macro="" textlink="">
      <xdr:nvSpPr>
        <xdr:cNvPr id="529" name="フローチャート: 判断 528"/>
        <xdr:cNvSpPr/>
      </xdr:nvSpPr>
      <xdr:spPr>
        <a:xfrm>
          <a:off x="13652500" y="603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125947</xdr:rowOff>
    </xdr:from>
    <xdr:ext cx="534377" cy="259045"/>
    <xdr:sp macro="" textlink="">
      <xdr:nvSpPr>
        <xdr:cNvPr id="530" name="テキスト ボックス 529"/>
        <xdr:cNvSpPr txBox="1"/>
      </xdr:nvSpPr>
      <xdr:spPr>
        <a:xfrm>
          <a:off x="13436111" y="6126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84981</xdr:rowOff>
    </xdr:from>
    <xdr:to>
      <xdr:col>67</xdr:col>
      <xdr:colOff>101600</xdr:colOff>
      <xdr:row>36</xdr:row>
      <xdr:rowOff>15131</xdr:rowOff>
    </xdr:to>
    <xdr:sp macro="" textlink="">
      <xdr:nvSpPr>
        <xdr:cNvPr id="531" name="フローチャート: 判断 530"/>
        <xdr:cNvSpPr/>
      </xdr:nvSpPr>
      <xdr:spPr>
        <a:xfrm>
          <a:off x="12763500" y="6085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6258</xdr:rowOff>
    </xdr:from>
    <xdr:ext cx="534377" cy="259045"/>
    <xdr:sp macro="" textlink="">
      <xdr:nvSpPr>
        <xdr:cNvPr id="532" name="テキスト ボックス 531"/>
        <xdr:cNvSpPr txBox="1"/>
      </xdr:nvSpPr>
      <xdr:spPr>
        <a:xfrm>
          <a:off x="12547111" y="6178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9543</xdr:rowOff>
    </xdr:from>
    <xdr:to>
      <xdr:col>85</xdr:col>
      <xdr:colOff>177800</xdr:colOff>
      <xdr:row>33</xdr:row>
      <xdr:rowOff>111143</xdr:rowOff>
    </xdr:to>
    <xdr:sp macro="" textlink="">
      <xdr:nvSpPr>
        <xdr:cNvPr id="538" name="楕円 537"/>
        <xdr:cNvSpPr/>
      </xdr:nvSpPr>
      <xdr:spPr>
        <a:xfrm>
          <a:off x="16268700" y="5667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32420</xdr:rowOff>
    </xdr:from>
    <xdr:ext cx="534377" cy="259045"/>
    <xdr:sp macro="" textlink="">
      <xdr:nvSpPr>
        <xdr:cNvPr id="539" name="消防費該当値テキスト"/>
        <xdr:cNvSpPr txBox="1"/>
      </xdr:nvSpPr>
      <xdr:spPr>
        <a:xfrm>
          <a:off x="16370300" y="5518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56733</xdr:rowOff>
    </xdr:from>
    <xdr:to>
      <xdr:col>81</xdr:col>
      <xdr:colOff>101600</xdr:colOff>
      <xdr:row>33</xdr:row>
      <xdr:rowOff>158333</xdr:rowOff>
    </xdr:to>
    <xdr:sp macro="" textlink="">
      <xdr:nvSpPr>
        <xdr:cNvPr id="540" name="楕円 539"/>
        <xdr:cNvSpPr/>
      </xdr:nvSpPr>
      <xdr:spPr>
        <a:xfrm>
          <a:off x="15430500" y="5714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3410</xdr:rowOff>
    </xdr:from>
    <xdr:ext cx="534377" cy="259045"/>
    <xdr:sp macro="" textlink="">
      <xdr:nvSpPr>
        <xdr:cNvPr id="541" name="テキスト ボックス 540"/>
        <xdr:cNvSpPr txBox="1"/>
      </xdr:nvSpPr>
      <xdr:spPr>
        <a:xfrm>
          <a:off x="15214111" y="5489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32</xdr:row>
      <xdr:rowOff>30117</xdr:rowOff>
    </xdr:from>
    <xdr:to>
      <xdr:col>76</xdr:col>
      <xdr:colOff>165100</xdr:colOff>
      <xdr:row>32</xdr:row>
      <xdr:rowOff>131717</xdr:rowOff>
    </xdr:to>
    <xdr:sp macro="" textlink="">
      <xdr:nvSpPr>
        <xdr:cNvPr id="542" name="楕円 541"/>
        <xdr:cNvSpPr/>
      </xdr:nvSpPr>
      <xdr:spPr>
        <a:xfrm>
          <a:off x="14541500" y="5516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30</xdr:row>
      <xdr:rowOff>148244</xdr:rowOff>
    </xdr:from>
    <xdr:ext cx="534377" cy="259045"/>
    <xdr:sp macro="" textlink="">
      <xdr:nvSpPr>
        <xdr:cNvPr id="543" name="テキスト ボックス 542"/>
        <xdr:cNvSpPr txBox="1"/>
      </xdr:nvSpPr>
      <xdr:spPr>
        <a:xfrm>
          <a:off x="14325111" y="5291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32</xdr:row>
      <xdr:rowOff>76000</xdr:rowOff>
    </xdr:from>
    <xdr:to>
      <xdr:col>72</xdr:col>
      <xdr:colOff>38100</xdr:colOff>
      <xdr:row>33</xdr:row>
      <xdr:rowOff>6150</xdr:rowOff>
    </xdr:to>
    <xdr:sp macro="" textlink="">
      <xdr:nvSpPr>
        <xdr:cNvPr id="544" name="楕円 543"/>
        <xdr:cNvSpPr/>
      </xdr:nvSpPr>
      <xdr:spPr>
        <a:xfrm>
          <a:off x="13652500" y="556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31</xdr:row>
      <xdr:rowOff>22677</xdr:rowOff>
    </xdr:from>
    <xdr:ext cx="534377" cy="259045"/>
    <xdr:sp macro="" textlink="">
      <xdr:nvSpPr>
        <xdr:cNvPr id="545" name="テキスト ボックス 544"/>
        <xdr:cNvSpPr txBox="1"/>
      </xdr:nvSpPr>
      <xdr:spPr>
        <a:xfrm>
          <a:off x="13436111" y="533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10686</xdr:rowOff>
    </xdr:from>
    <xdr:to>
      <xdr:col>67</xdr:col>
      <xdr:colOff>101600</xdr:colOff>
      <xdr:row>33</xdr:row>
      <xdr:rowOff>112286</xdr:rowOff>
    </xdr:to>
    <xdr:sp macro="" textlink="">
      <xdr:nvSpPr>
        <xdr:cNvPr id="546" name="楕円 545"/>
        <xdr:cNvSpPr/>
      </xdr:nvSpPr>
      <xdr:spPr>
        <a:xfrm>
          <a:off x="12763500" y="566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31</xdr:row>
      <xdr:rowOff>128813</xdr:rowOff>
    </xdr:from>
    <xdr:ext cx="534377" cy="259045"/>
    <xdr:sp macro="" textlink="">
      <xdr:nvSpPr>
        <xdr:cNvPr id="547" name="テキスト ボックス 546"/>
        <xdr:cNvSpPr txBox="1"/>
      </xdr:nvSpPr>
      <xdr:spPr>
        <a:xfrm>
          <a:off x="12547111" y="5443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8" name="テキスト ボックス 557"/>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0" name="テキスト ボックス 559"/>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4" name="テキスト ボックス 563"/>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6" name="テキスト ボックス 565"/>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151568</xdr:rowOff>
    </xdr:from>
    <xdr:to>
      <xdr:col>85</xdr:col>
      <xdr:colOff>126364</xdr:colOff>
      <xdr:row>58</xdr:row>
      <xdr:rowOff>16199</xdr:rowOff>
    </xdr:to>
    <xdr:cxnSp macro="">
      <xdr:nvCxnSpPr>
        <xdr:cNvPr id="572" name="直線コネクタ 571"/>
        <xdr:cNvCxnSpPr/>
      </xdr:nvCxnSpPr>
      <xdr:spPr>
        <a:xfrm flipV="1">
          <a:off x="16317595" y="8895518"/>
          <a:ext cx="1269" cy="1064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20026</xdr:rowOff>
    </xdr:from>
    <xdr:ext cx="534377" cy="259045"/>
    <xdr:sp macro="" textlink="">
      <xdr:nvSpPr>
        <xdr:cNvPr id="573" name="教育費最小値テキスト"/>
        <xdr:cNvSpPr txBox="1"/>
      </xdr:nvSpPr>
      <xdr:spPr>
        <a:xfrm>
          <a:off x="16370300" y="996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16199</xdr:rowOff>
    </xdr:from>
    <xdr:to>
      <xdr:col>86</xdr:col>
      <xdr:colOff>25400</xdr:colOff>
      <xdr:row>58</xdr:row>
      <xdr:rowOff>16199</xdr:rowOff>
    </xdr:to>
    <xdr:cxnSp macro="">
      <xdr:nvCxnSpPr>
        <xdr:cNvPr id="574" name="直線コネクタ 573"/>
        <xdr:cNvCxnSpPr/>
      </xdr:nvCxnSpPr>
      <xdr:spPr>
        <a:xfrm>
          <a:off x="16230600" y="9960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98245</xdr:rowOff>
    </xdr:from>
    <xdr:ext cx="534377" cy="259045"/>
    <xdr:sp macro="" textlink="">
      <xdr:nvSpPr>
        <xdr:cNvPr id="575" name="教育費最大値テキスト"/>
        <xdr:cNvSpPr txBox="1"/>
      </xdr:nvSpPr>
      <xdr:spPr>
        <a:xfrm>
          <a:off x="16370300" y="8670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86,377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151568</xdr:rowOff>
    </xdr:from>
    <xdr:to>
      <xdr:col>86</xdr:col>
      <xdr:colOff>25400</xdr:colOff>
      <xdr:row>51</xdr:row>
      <xdr:rowOff>151568</xdr:rowOff>
    </xdr:to>
    <xdr:cxnSp macro="">
      <xdr:nvCxnSpPr>
        <xdr:cNvPr id="576" name="直線コネクタ 575"/>
        <xdr:cNvCxnSpPr/>
      </xdr:nvCxnSpPr>
      <xdr:spPr>
        <a:xfrm>
          <a:off x="16230600" y="8895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108058</xdr:rowOff>
    </xdr:from>
    <xdr:to>
      <xdr:col>85</xdr:col>
      <xdr:colOff>127000</xdr:colOff>
      <xdr:row>54</xdr:row>
      <xdr:rowOff>155702</xdr:rowOff>
    </xdr:to>
    <xdr:cxnSp macro="">
      <xdr:nvCxnSpPr>
        <xdr:cNvPr id="577" name="直線コネクタ 576"/>
        <xdr:cNvCxnSpPr/>
      </xdr:nvCxnSpPr>
      <xdr:spPr>
        <a:xfrm flipV="1">
          <a:off x="15481300" y="9366358"/>
          <a:ext cx="838200" cy="47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124115</xdr:rowOff>
    </xdr:from>
    <xdr:ext cx="534377" cy="259045"/>
    <xdr:sp macro="" textlink="">
      <xdr:nvSpPr>
        <xdr:cNvPr id="578" name="教育費平均値テキスト"/>
        <xdr:cNvSpPr txBox="1"/>
      </xdr:nvSpPr>
      <xdr:spPr>
        <a:xfrm>
          <a:off x="16370300" y="95538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145688</xdr:rowOff>
    </xdr:from>
    <xdr:to>
      <xdr:col>85</xdr:col>
      <xdr:colOff>177800</xdr:colOff>
      <xdr:row>56</xdr:row>
      <xdr:rowOff>75838</xdr:rowOff>
    </xdr:to>
    <xdr:sp macro="" textlink="">
      <xdr:nvSpPr>
        <xdr:cNvPr id="579" name="フローチャート: 判断 578"/>
        <xdr:cNvSpPr/>
      </xdr:nvSpPr>
      <xdr:spPr>
        <a:xfrm>
          <a:off x="16268700" y="957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155702</xdr:rowOff>
    </xdr:from>
    <xdr:to>
      <xdr:col>81</xdr:col>
      <xdr:colOff>50800</xdr:colOff>
      <xdr:row>55</xdr:row>
      <xdr:rowOff>62205</xdr:rowOff>
    </xdr:to>
    <xdr:cxnSp macro="">
      <xdr:nvCxnSpPr>
        <xdr:cNvPr id="580" name="直線コネクタ 579"/>
        <xdr:cNvCxnSpPr/>
      </xdr:nvCxnSpPr>
      <xdr:spPr>
        <a:xfrm flipV="1">
          <a:off x="14592300" y="9414002"/>
          <a:ext cx="889000" cy="77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3766</xdr:rowOff>
    </xdr:from>
    <xdr:to>
      <xdr:col>81</xdr:col>
      <xdr:colOff>101600</xdr:colOff>
      <xdr:row>56</xdr:row>
      <xdr:rowOff>105366</xdr:rowOff>
    </xdr:to>
    <xdr:sp macro="" textlink="">
      <xdr:nvSpPr>
        <xdr:cNvPr id="581" name="フローチャート: 判断 580"/>
        <xdr:cNvSpPr/>
      </xdr:nvSpPr>
      <xdr:spPr>
        <a:xfrm>
          <a:off x="15430500" y="9604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96493</xdr:rowOff>
    </xdr:from>
    <xdr:ext cx="534377" cy="259045"/>
    <xdr:sp macro="" textlink="">
      <xdr:nvSpPr>
        <xdr:cNvPr id="582" name="テキスト ボックス 581"/>
        <xdr:cNvSpPr txBox="1"/>
      </xdr:nvSpPr>
      <xdr:spPr>
        <a:xfrm>
          <a:off x="15214111" y="9697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108572</xdr:rowOff>
    </xdr:from>
    <xdr:to>
      <xdr:col>76</xdr:col>
      <xdr:colOff>114300</xdr:colOff>
      <xdr:row>55</xdr:row>
      <xdr:rowOff>62205</xdr:rowOff>
    </xdr:to>
    <xdr:cxnSp macro="">
      <xdr:nvCxnSpPr>
        <xdr:cNvPr id="583" name="直線コネクタ 582"/>
        <xdr:cNvCxnSpPr/>
      </xdr:nvCxnSpPr>
      <xdr:spPr>
        <a:xfrm>
          <a:off x="13703300" y="9366872"/>
          <a:ext cx="889000" cy="125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138525</xdr:rowOff>
    </xdr:from>
    <xdr:to>
      <xdr:col>76</xdr:col>
      <xdr:colOff>165100</xdr:colOff>
      <xdr:row>56</xdr:row>
      <xdr:rowOff>68675</xdr:rowOff>
    </xdr:to>
    <xdr:sp macro="" textlink="">
      <xdr:nvSpPr>
        <xdr:cNvPr id="584" name="フローチャート: 判断 583"/>
        <xdr:cNvSpPr/>
      </xdr:nvSpPr>
      <xdr:spPr>
        <a:xfrm>
          <a:off x="14541500" y="956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59802</xdr:rowOff>
    </xdr:from>
    <xdr:ext cx="534377" cy="259045"/>
    <xdr:sp macro="" textlink="">
      <xdr:nvSpPr>
        <xdr:cNvPr id="585" name="テキスト ボックス 584"/>
        <xdr:cNvSpPr txBox="1"/>
      </xdr:nvSpPr>
      <xdr:spPr>
        <a:xfrm>
          <a:off x="14325111" y="9661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108572</xdr:rowOff>
    </xdr:from>
    <xdr:to>
      <xdr:col>71</xdr:col>
      <xdr:colOff>177800</xdr:colOff>
      <xdr:row>56</xdr:row>
      <xdr:rowOff>42049</xdr:rowOff>
    </xdr:to>
    <xdr:cxnSp macro="">
      <xdr:nvCxnSpPr>
        <xdr:cNvPr id="586" name="直線コネクタ 585"/>
        <xdr:cNvCxnSpPr/>
      </xdr:nvCxnSpPr>
      <xdr:spPr>
        <a:xfrm flipV="1">
          <a:off x="12814300" y="9366872"/>
          <a:ext cx="889000" cy="276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38856</xdr:rowOff>
    </xdr:from>
    <xdr:to>
      <xdr:col>72</xdr:col>
      <xdr:colOff>38100</xdr:colOff>
      <xdr:row>56</xdr:row>
      <xdr:rowOff>140456</xdr:rowOff>
    </xdr:to>
    <xdr:sp macro="" textlink="">
      <xdr:nvSpPr>
        <xdr:cNvPr id="587" name="フローチャート: 判断 586"/>
        <xdr:cNvSpPr/>
      </xdr:nvSpPr>
      <xdr:spPr>
        <a:xfrm>
          <a:off x="13652500" y="9640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131583</xdr:rowOff>
    </xdr:from>
    <xdr:ext cx="534377" cy="259045"/>
    <xdr:sp macro="" textlink="">
      <xdr:nvSpPr>
        <xdr:cNvPr id="588" name="テキスト ボックス 587"/>
        <xdr:cNvSpPr txBox="1"/>
      </xdr:nvSpPr>
      <xdr:spPr>
        <a:xfrm>
          <a:off x="13436111" y="973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127305</xdr:rowOff>
    </xdr:from>
    <xdr:to>
      <xdr:col>67</xdr:col>
      <xdr:colOff>101600</xdr:colOff>
      <xdr:row>57</xdr:row>
      <xdr:rowOff>57455</xdr:rowOff>
    </xdr:to>
    <xdr:sp macro="" textlink="">
      <xdr:nvSpPr>
        <xdr:cNvPr id="589" name="フローチャート: 判断 588"/>
        <xdr:cNvSpPr/>
      </xdr:nvSpPr>
      <xdr:spPr>
        <a:xfrm>
          <a:off x="12763500" y="972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48582</xdr:rowOff>
    </xdr:from>
    <xdr:ext cx="534377" cy="259045"/>
    <xdr:sp macro="" textlink="">
      <xdr:nvSpPr>
        <xdr:cNvPr id="590" name="テキスト ボックス 589"/>
        <xdr:cNvSpPr txBox="1"/>
      </xdr:nvSpPr>
      <xdr:spPr>
        <a:xfrm>
          <a:off x="12547111" y="9821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57258</xdr:rowOff>
    </xdr:from>
    <xdr:to>
      <xdr:col>85</xdr:col>
      <xdr:colOff>177800</xdr:colOff>
      <xdr:row>54</xdr:row>
      <xdr:rowOff>158858</xdr:rowOff>
    </xdr:to>
    <xdr:sp macro="" textlink="">
      <xdr:nvSpPr>
        <xdr:cNvPr id="596" name="楕円 595"/>
        <xdr:cNvSpPr/>
      </xdr:nvSpPr>
      <xdr:spPr>
        <a:xfrm>
          <a:off x="16268700" y="9315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80135</xdr:rowOff>
    </xdr:from>
    <xdr:ext cx="534377" cy="259045"/>
    <xdr:sp macro="" textlink="">
      <xdr:nvSpPr>
        <xdr:cNvPr id="597" name="教育費該当値テキスト"/>
        <xdr:cNvSpPr txBox="1"/>
      </xdr:nvSpPr>
      <xdr:spPr>
        <a:xfrm>
          <a:off x="16370300" y="9166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104902</xdr:rowOff>
    </xdr:from>
    <xdr:to>
      <xdr:col>81</xdr:col>
      <xdr:colOff>101600</xdr:colOff>
      <xdr:row>55</xdr:row>
      <xdr:rowOff>35052</xdr:rowOff>
    </xdr:to>
    <xdr:sp macro="" textlink="">
      <xdr:nvSpPr>
        <xdr:cNvPr id="598" name="楕円 597"/>
        <xdr:cNvSpPr/>
      </xdr:nvSpPr>
      <xdr:spPr>
        <a:xfrm>
          <a:off x="15430500" y="936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51579</xdr:rowOff>
    </xdr:from>
    <xdr:ext cx="534377" cy="259045"/>
    <xdr:sp macro="" textlink="">
      <xdr:nvSpPr>
        <xdr:cNvPr id="599" name="テキスト ボックス 598"/>
        <xdr:cNvSpPr txBox="1"/>
      </xdr:nvSpPr>
      <xdr:spPr>
        <a:xfrm>
          <a:off x="15214111" y="9138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11405</xdr:rowOff>
    </xdr:from>
    <xdr:to>
      <xdr:col>76</xdr:col>
      <xdr:colOff>165100</xdr:colOff>
      <xdr:row>55</xdr:row>
      <xdr:rowOff>113005</xdr:rowOff>
    </xdr:to>
    <xdr:sp macro="" textlink="">
      <xdr:nvSpPr>
        <xdr:cNvPr id="600" name="楕円 599"/>
        <xdr:cNvSpPr/>
      </xdr:nvSpPr>
      <xdr:spPr>
        <a:xfrm>
          <a:off x="14541500" y="9441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129532</xdr:rowOff>
    </xdr:from>
    <xdr:ext cx="534377" cy="259045"/>
    <xdr:sp macro="" textlink="">
      <xdr:nvSpPr>
        <xdr:cNvPr id="601" name="テキスト ボックス 600"/>
        <xdr:cNvSpPr txBox="1"/>
      </xdr:nvSpPr>
      <xdr:spPr>
        <a:xfrm>
          <a:off x="14325111" y="9216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57772</xdr:rowOff>
    </xdr:from>
    <xdr:to>
      <xdr:col>72</xdr:col>
      <xdr:colOff>38100</xdr:colOff>
      <xdr:row>54</xdr:row>
      <xdr:rowOff>159372</xdr:rowOff>
    </xdr:to>
    <xdr:sp macro="" textlink="">
      <xdr:nvSpPr>
        <xdr:cNvPr id="602" name="楕円 601"/>
        <xdr:cNvSpPr/>
      </xdr:nvSpPr>
      <xdr:spPr>
        <a:xfrm>
          <a:off x="13652500" y="931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4449</xdr:rowOff>
    </xdr:from>
    <xdr:ext cx="534377" cy="259045"/>
    <xdr:sp macro="" textlink="">
      <xdr:nvSpPr>
        <xdr:cNvPr id="603" name="テキスト ボックス 602"/>
        <xdr:cNvSpPr txBox="1"/>
      </xdr:nvSpPr>
      <xdr:spPr>
        <a:xfrm>
          <a:off x="13436111" y="9091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162699</xdr:rowOff>
    </xdr:from>
    <xdr:to>
      <xdr:col>67</xdr:col>
      <xdr:colOff>101600</xdr:colOff>
      <xdr:row>56</xdr:row>
      <xdr:rowOff>92849</xdr:rowOff>
    </xdr:to>
    <xdr:sp macro="" textlink="">
      <xdr:nvSpPr>
        <xdr:cNvPr id="604" name="楕円 603"/>
        <xdr:cNvSpPr/>
      </xdr:nvSpPr>
      <xdr:spPr>
        <a:xfrm>
          <a:off x="12763500" y="9592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109376</xdr:rowOff>
    </xdr:from>
    <xdr:ext cx="534377" cy="259045"/>
    <xdr:sp macro="" textlink="">
      <xdr:nvSpPr>
        <xdr:cNvPr id="605" name="テキスト ボックス 604"/>
        <xdr:cNvSpPr txBox="1"/>
      </xdr:nvSpPr>
      <xdr:spPr>
        <a:xfrm>
          <a:off x="12547111" y="9367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19" name="テキスト ボックス 618"/>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21" name="テキスト ボックス 620"/>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23" name="テキスト ボックス 622"/>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5" name="テキスト ボックス 624"/>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7" name="テキスト ボックス 626"/>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57785</xdr:rowOff>
    </xdr:from>
    <xdr:to>
      <xdr:col>85</xdr:col>
      <xdr:colOff>126364</xdr:colOff>
      <xdr:row>79</xdr:row>
      <xdr:rowOff>44450</xdr:rowOff>
    </xdr:to>
    <xdr:cxnSp macro="">
      <xdr:nvCxnSpPr>
        <xdr:cNvPr id="629" name="直線コネクタ 628"/>
        <xdr:cNvCxnSpPr/>
      </xdr:nvCxnSpPr>
      <xdr:spPr>
        <a:xfrm flipV="1">
          <a:off x="16317595" y="12059285"/>
          <a:ext cx="1269" cy="1529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0"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1" name="直線コネクタ 63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4462</xdr:rowOff>
    </xdr:from>
    <xdr:ext cx="534377" cy="259045"/>
    <xdr:sp macro="" textlink="">
      <xdr:nvSpPr>
        <xdr:cNvPr id="632" name="災害復旧費最大値テキスト"/>
        <xdr:cNvSpPr txBox="1"/>
      </xdr:nvSpPr>
      <xdr:spPr>
        <a:xfrm>
          <a:off x="16370300" y="1183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12,045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57785</xdr:rowOff>
    </xdr:from>
    <xdr:to>
      <xdr:col>86</xdr:col>
      <xdr:colOff>25400</xdr:colOff>
      <xdr:row>70</xdr:row>
      <xdr:rowOff>57785</xdr:rowOff>
    </xdr:to>
    <xdr:cxnSp macro="">
      <xdr:nvCxnSpPr>
        <xdr:cNvPr id="633" name="直線コネクタ 632"/>
        <xdr:cNvCxnSpPr/>
      </xdr:nvCxnSpPr>
      <xdr:spPr>
        <a:xfrm>
          <a:off x="16230600" y="1205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10922</xdr:rowOff>
    </xdr:from>
    <xdr:to>
      <xdr:col>85</xdr:col>
      <xdr:colOff>127000</xdr:colOff>
      <xdr:row>77</xdr:row>
      <xdr:rowOff>76581</xdr:rowOff>
    </xdr:to>
    <xdr:cxnSp macro="">
      <xdr:nvCxnSpPr>
        <xdr:cNvPr id="634" name="直線コネクタ 633"/>
        <xdr:cNvCxnSpPr/>
      </xdr:nvCxnSpPr>
      <xdr:spPr>
        <a:xfrm flipV="1">
          <a:off x="15481300" y="13212572"/>
          <a:ext cx="838200" cy="65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45483</xdr:rowOff>
    </xdr:from>
    <xdr:ext cx="378565" cy="259045"/>
    <xdr:sp macro="" textlink="">
      <xdr:nvSpPr>
        <xdr:cNvPr id="635" name="災害復旧費平均値テキスト"/>
        <xdr:cNvSpPr txBox="1"/>
      </xdr:nvSpPr>
      <xdr:spPr>
        <a:xfrm>
          <a:off x="16370300" y="1341858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67056</xdr:rowOff>
    </xdr:from>
    <xdr:to>
      <xdr:col>85</xdr:col>
      <xdr:colOff>177800</xdr:colOff>
      <xdr:row>78</xdr:row>
      <xdr:rowOff>168656</xdr:rowOff>
    </xdr:to>
    <xdr:sp macro="" textlink="">
      <xdr:nvSpPr>
        <xdr:cNvPr id="636" name="フローチャート: 判断 635"/>
        <xdr:cNvSpPr/>
      </xdr:nvSpPr>
      <xdr:spPr>
        <a:xfrm>
          <a:off x="16268700" y="13440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76581</xdr:rowOff>
    </xdr:from>
    <xdr:to>
      <xdr:col>81</xdr:col>
      <xdr:colOff>50800</xdr:colOff>
      <xdr:row>78</xdr:row>
      <xdr:rowOff>106172</xdr:rowOff>
    </xdr:to>
    <xdr:cxnSp macro="">
      <xdr:nvCxnSpPr>
        <xdr:cNvPr id="637" name="直線コネクタ 636"/>
        <xdr:cNvCxnSpPr/>
      </xdr:nvCxnSpPr>
      <xdr:spPr>
        <a:xfrm flipV="1">
          <a:off x="14592300" y="13278231"/>
          <a:ext cx="889000" cy="201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165608</xdr:rowOff>
    </xdr:from>
    <xdr:to>
      <xdr:col>81</xdr:col>
      <xdr:colOff>101600</xdr:colOff>
      <xdr:row>78</xdr:row>
      <xdr:rowOff>95758</xdr:rowOff>
    </xdr:to>
    <xdr:sp macro="" textlink="">
      <xdr:nvSpPr>
        <xdr:cNvPr id="638" name="フローチャート: 判断 637"/>
        <xdr:cNvSpPr/>
      </xdr:nvSpPr>
      <xdr:spPr>
        <a:xfrm>
          <a:off x="15430500" y="13367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86885</xdr:rowOff>
    </xdr:from>
    <xdr:ext cx="469744" cy="259045"/>
    <xdr:sp macro="" textlink="">
      <xdr:nvSpPr>
        <xdr:cNvPr id="639" name="テキスト ボックス 638"/>
        <xdr:cNvSpPr txBox="1"/>
      </xdr:nvSpPr>
      <xdr:spPr>
        <a:xfrm>
          <a:off x="15246428" y="13459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87757</xdr:rowOff>
    </xdr:from>
    <xdr:to>
      <xdr:col>76</xdr:col>
      <xdr:colOff>114300</xdr:colOff>
      <xdr:row>78</xdr:row>
      <xdr:rowOff>106172</xdr:rowOff>
    </xdr:to>
    <xdr:cxnSp macro="">
      <xdr:nvCxnSpPr>
        <xdr:cNvPr id="640" name="直線コネクタ 639"/>
        <xdr:cNvCxnSpPr/>
      </xdr:nvCxnSpPr>
      <xdr:spPr>
        <a:xfrm>
          <a:off x="13703300" y="12946507"/>
          <a:ext cx="889000" cy="532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127254</xdr:rowOff>
    </xdr:from>
    <xdr:to>
      <xdr:col>76</xdr:col>
      <xdr:colOff>165100</xdr:colOff>
      <xdr:row>77</xdr:row>
      <xdr:rowOff>57404</xdr:rowOff>
    </xdr:to>
    <xdr:sp macro="" textlink="">
      <xdr:nvSpPr>
        <xdr:cNvPr id="641" name="フローチャート: 判断 640"/>
        <xdr:cNvSpPr/>
      </xdr:nvSpPr>
      <xdr:spPr>
        <a:xfrm>
          <a:off x="14541500" y="13157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73931</xdr:rowOff>
    </xdr:from>
    <xdr:ext cx="469744" cy="259045"/>
    <xdr:sp macro="" textlink="">
      <xdr:nvSpPr>
        <xdr:cNvPr id="642" name="テキスト ボックス 641"/>
        <xdr:cNvSpPr txBox="1"/>
      </xdr:nvSpPr>
      <xdr:spPr>
        <a:xfrm>
          <a:off x="14357428" y="12932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135636</xdr:rowOff>
    </xdr:from>
    <xdr:to>
      <xdr:col>71</xdr:col>
      <xdr:colOff>177800</xdr:colOff>
      <xdr:row>75</xdr:row>
      <xdr:rowOff>87757</xdr:rowOff>
    </xdr:to>
    <xdr:cxnSp macro="">
      <xdr:nvCxnSpPr>
        <xdr:cNvPr id="643" name="直線コネクタ 642"/>
        <xdr:cNvCxnSpPr/>
      </xdr:nvCxnSpPr>
      <xdr:spPr>
        <a:xfrm>
          <a:off x="12814300" y="12822936"/>
          <a:ext cx="889000" cy="123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9017</xdr:rowOff>
    </xdr:from>
    <xdr:to>
      <xdr:col>72</xdr:col>
      <xdr:colOff>38100</xdr:colOff>
      <xdr:row>77</xdr:row>
      <xdr:rowOff>110617</xdr:rowOff>
    </xdr:to>
    <xdr:sp macro="" textlink="">
      <xdr:nvSpPr>
        <xdr:cNvPr id="644" name="フローチャート: 判断 643"/>
        <xdr:cNvSpPr/>
      </xdr:nvSpPr>
      <xdr:spPr>
        <a:xfrm>
          <a:off x="13652500" y="13210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101744</xdr:rowOff>
    </xdr:from>
    <xdr:ext cx="469744" cy="259045"/>
    <xdr:sp macro="" textlink="">
      <xdr:nvSpPr>
        <xdr:cNvPr id="645" name="テキスト ボックス 644"/>
        <xdr:cNvSpPr txBox="1"/>
      </xdr:nvSpPr>
      <xdr:spPr>
        <a:xfrm>
          <a:off x="13468428" y="13303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64263</xdr:rowOff>
    </xdr:from>
    <xdr:to>
      <xdr:col>67</xdr:col>
      <xdr:colOff>101600</xdr:colOff>
      <xdr:row>77</xdr:row>
      <xdr:rowOff>165863</xdr:rowOff>
    </xdr:to>
    <xdr:sp macro="" textlink="">
      <xdr:nvSpPr>
        <xdr:cNvPr id="646" name="フローチャート: 判断 645"/>
        <xdr:cNvSpPr/>
      </xdr:nvSpPr>
      <xdr:spPr>
        <a:xfrm>
          <a:off x="12763500" y="1326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156990</xdr:rowOff>
    </xdr:from>
    <xdr:ext cx="469744" cy="259045"/>
    <xdr:sp macro="" textlink="">
      <xdr:nvSpPr>
        <xdr:cNvPr id="647" name="テキスト ボックス 646"/>
        <xdr:cNvSpPr txBox="1"/>
      </xdr:nvSpPr>
      <xdr:spPr>
        <a:xfrm>
          <a:off x="12579428" y="13358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131572</xdr:rowOff>
    </xdr:from>
    <xdr:to>
      <xdr:col>85</xdr:col>
      <xdr:colOff>177800</xdr:colOff>
      <xdr:row>77</xdr:row>
      <xdr:rowOff>61722</xdr:rowOff>
    </xdr:to>
    <xdr:sp macro="" textlink="">
      <xdr:nvSpPr>
        <xdr:cNvPr id="653" name="楕円 652"/>
        <xdr:cNvSpPr/>
      </xdr:nvSpPr>
      <xdr:spPr>
        <a:xfrm>
          <a:off x="16268700" y="13161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154449</xdr:rowOff>
    </xdr:from>
    <xdr:ext cx="469744" cy="259045"/>
    <xdr:sp macro="" textlink="">
      <xdr:nvSpPr>
        <xdr:cNvPr id="654" name="災害復旧費該当値テキスト"/>
        <xdr:cNvSpPr txBox="1"/>
      </xdr:nvSpPr>
      <xdr:spPr>
        <a:xfrm>
          <a:off x="16370300" y="1301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25781</xdr:rowOff>
    </xdr:from>
    <xdr:to>
      <xdr:col>81</xdr:col>
      <xdr:colOff>101600</xdr:colOff>
      <xdr:row>77</xdr:row>
      <xdr:rowOff>127381</xdr:rowOff>
    </xdr:to>
    <xdr:sp macro="" textlink="">
      <xdr:nvSpPr>
        <xdr:cNvPr id="655" name="楕円 654"/>
        <xdr:cNvSpPr/>
      </xdr:nvSpPr>
      <xdr:spPr>
        <a:xfrm>
          <a:off x="15430500" y="13227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75</xdr:row>
      <xdr:rowOff>143908</xdr:rowOff>
    </xdr:from>
    <xdr:ext cx="469744" cy="259045"/>
    <xdr:sp macro="" textlink="">
      <xdr:nvSpPr>
        <xdr:cNvPr id="656" name="テキスト ボックス 655"/>
        <xdr:cNvSpPr txBox="1"/>
      </xdr:nvSpPr>
      <xdr:spPr>
        <a:xfrm>
          <a:off x="15246428" y="13002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55372</xdr:rowOff>
    </xdr:from>
    <xdr:to>
      <xdr:col>76</xdr:col>
      <xdr:colOff>165100</xdr:colOff>
      <xdr:row>78</xdr:row>
      <xdr:rowOff>156972</xdr:rowOff>
    </xdr:to>
    <xdr:sp macro="" textlink="">
      <xdr:nvSpPr>
        <xdr:cNvPr id="657" name="楕円 656"/>
        <xdr:cNvSpPr/>
      </xdr:nvSpPr>
      <xdr:spPr>
        <a:xfrm>
          <a:off x="14541500" y="1342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148099</xdr:rowOff>
    </xdr:from>
    <xdr:ext cx="378565" cy="259045"/>
    <xdr:sp macro="" textlink="">
      <xdr:nvSpPr>
        <xdr:cNvPr id="658" name="テキスト ボックス 657"/>
        <xdr:cNvSpPr txBox="1"/>
      </xdr:nvSpPr>
      <xdr:spPr>
        <a:xfrm>
          <a:off x="14403017" y="135211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36957</xdr:rowOff>
    </xdr:from>
    <xdr:to>
      <xdr:col>72</xdr:col>
      <xdr:colOff>38100</xdr:colOff>
      <xdr:row>75</xdr:row>
      <xdr:rowOff>138557</xdr:rowOff>
    </xdr:to>
    <xdr:sp macro="" textlink="">
      <xdr:nvSpPr>
        <xdr:cNvPr id="659" name="楕円 658"/>
        <xdr:cNvSpPr/>
      </xdr:nvSpPr>
      <xdr:spPr>
        <a:xfrm>
          <a:off x="13652500" y="12895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73</xdr:row>
      <xdr:rowOff>155084</xdr:rowOff>
    </xdr:from>
    <xdr:ext cx="469744" cy="259045"/>
    <xdr:sp macro="" textlink="">
      <xdr:nvSpPr>
        <xdr:cNvPr id="660" name="テキスト ボックス 659"/>
        <xdr:cNvSpPr txBox="1"/>
      </xdr:nvSpPr>
      <xdr:spPr>
        <a:xfrm>
          <a:off x="13468428" y="12670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84836</xdr:rowOff>
    </xdr:from>
    <xdr:to>
      <xdr:col>67</xdr:col>
      <xdr:colOff>101600</xdr:colOff>
      <xdr:row>75</xdr:row>
      <xdr:rowOff>14986</xdr:rowOff>
    </xdr:to>
    <xdr:sp macro="" textlink="">
      <xdr:nvSpPr>
        <xdr:cNvPr id="661" name="楕円 660"/>
        <xdr:cNvSpPr/>
      </xdr:nvSpPr>
      <xdr:spPr>
        <a:xfrm>
          <a:off x="12763500" y="1277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73</xdr:row>
      <xdr:rowOff>31513</xdr:rowOff>
    </xdr:from>
    <xdr:ext cx="469744" cy="259045"/>
    <xdr:sp macro="" textlink="">
      <xdr:nvSpPr>
        <xdr:cNvPr id="662" name="テキスト ボックス 661"/>
        <xdr:cNvSpPr txBox="1"/>
      </xdr:nvSpPr>
      <xdr:spPr>
        <a:xfrm>
          <a:off x="12579428" y="12547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3" name="テキスト ボックス 672"/>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74" name="直線コネクタ 673"/>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75" name="テキスト ボックス 674"/>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6" name="直線コネクタ 675"/>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7" name="テキスト ボックス 676"/>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8" name="直線コネクタ 677"/>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9" name="テキスト ボックス 678"/>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0" name="直線コネクタ 679"/>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1" name="テキスト ボックス 680"/>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2" name="直線コネクタ 681"/>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3" name="テキスト ボックス 682"/>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4" name="直線コネクタ 683"/>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85" name="テキスト ボックス 684"/>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7" name="テキスト ボックス 686"/>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108153</xdr:rowOff>
    </xdr:from>
    <xdr:to>
      <xdr:col>85</xdr:col>
      <xdr:colOff>126364</xdr:colOff>
      <xdr:row>98</xdr:row>
      <xdr:rowOff>38398</xdr:rowOff>
    </xdr:to>
    <xdr:cxnSp macro="">
      <xdr:nvCxnSpPr>
        <xdr:cNvPr id="689" name="直線コネクタ 688"/>
        <xdr:cNvCxnSpPr/>
      </xdr:nvCxnSpPr>
      <xdr:spPr>
        <a:xfrm flipV="1">
          <a:off x="16317595" y="15367203"/>
          <a:ext cx="1269" cy="1473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42225</xdr:rowOff>
    </xdr:from>
    <xdr:ext cx="534377" cy="259045"/>
    <xdr:sp macro="" textlink="">
      <xdr:nvSpPr>
        <xdr:cNvPr id="690" name="公債費最小値テキスト"/>
        <xdr:cNvSpPr txBox="1"/>
      </xdr:nvSpPr>
      <xdr:spPr>
        <a:xfrm>
          <a:off x="16370300" y="1684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38398</xdr:rowOff>
    </xdr:from>
    <xdr:to>
      <xdr:col>86</xdr:col>
      <xdr:colOff>25400</xdr:colOff>
      <xdr:row>98</xdr:row>
      <xdr:rowOff>38398</xdr:rowOff>
    </xdr:to>
    <xdr:cxnSp macro="">
      <xdr:nvCxnSpPr>
        <xdr:cNvPr id="691" name="直線コネクタ 690"/>
        <xdr:cNvCxnSpPr/>
      </xdr:nvCxnSpPr>
      <xdr:spPr>
        <a:xfrm>
          <a:off x="16230600" y="16840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54830</xdr:rowOff>
    </xdr:from>
    <xdr:ext cx="534377" cy="259045"/>
    <xdr:sp macro="" textlink="">
      <xdr:nvSpPr>
        <xdr:cNvPr id="692" name="公債費最大値テキスト"/>
        <xdr:cNvSpPr txBox="1"/>
      </xdr:nvSpPr>
      <xdr:spPr>
        <a:xfrm>
          <a:off x="16370300" y="15142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62,216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108153</xdr:rowOff>
    </xdr:from>
    <xdr:to>
      <xdr:col>86</xdr:col>
      <xdr:colOff>25400</xdr:colOff>
      <xdr:row>89</xdr:row>
      <xdr:rowOff>108153</xdr:rowOff>
    </xdr:to>
    <xdr:cxnSp macro="">
      <xdr:nvCxnSpPr>
        <xdr:cNvPr id="693" name="直線コネクタ 692"/>
        <xdr:cNvCxnSpPr/>
      </xdr:nvCxnSpPr>
      <xdr:spPr>
        <a:xfrm>
          <a:off x="16230600" y="15367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49631</xdr:rowOff>
    </xdr:from>
    <xdr:to>
      <xdr:col>85</xdr:col>
      <xdr:colOff>127000</xdr:colOff>
      <xdr:row>91</xdr:row>
      <xdr:rowOff>61551</xdr:rowOff>
    </xdr:to>
    <xdr:cxnSp macro="">
      <xdr:nvCxnSpPr>
        <xdr:cNvPr id="694" name="直線コネクタ 693"/>
        <xdr:cNvCxnSpPr/>
      </xdr:nvCxnSpPr>
      <xdr:spPr>
        <a:xfrm>
          <a:off x="15481300" y="15651581"/>
          <a:ext cx="838200" cy="1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153607</xdr:rowOff>
    </xdr:from>
    <xdr:ext cx="534377" cy="259045"/>
    <xdr:sp macro="" textlink="">
      <xdr:nvSpPr>
        <xdr:cNvPr id="695" name="公債費平均値テキスト"/>
        <xdr:cNvSpPr txBox="1"/>
      </xdr:nvSpPr>
      <xdr:spPr>
        <a:xfrm>
          <a:off x="16370300" y="160984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3730</xdr:rowOff>
    </xdr:from>
    <xdr:to>
      <xdr:col>85</xdr:col>
      <xdr:colOff>177800</xdr:colOff>
      <xdr:row>94</xdr:row>
      <xdr:rowOff>105330</xdr:rowOff>
    </xdr:to>
    <xdr:sp macro="" textlink="">
      <xdr:nvSpPr>
        <xdr:cNvPr id="696" name="フローチャート: 判断 695"/>
        <xdr:cNvSpPr/>
      </xdr:nvSpPr>
      <xdr:spPr>
        <a:xfrm>
          <a:off x="16268700" y="1612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49631</xdr:rowOff>
    </xdr:from>
    <xdr:to>
      <xdr:col>81</xdr:col>
      <xdr:colOff>50800</xdr:colOff>
      <xdr:row>91</xdr:row>
      <xdr:rowOff>113312</xdr:rowOff>
    </xdr:to>
    <xdr:cxnSp macro="">
      <xdr:nvCxnSpPr>
        <xdr:cNvPr id="697" name="直線コネクタ 696"/>
        <xdr:cNvCxnSpPr/>
      </xdr:nvCxnSpPr>
      <xdr:spPr>
        <a:xfrm flipV="1">
          <a:off x="14592300" y="15651581"/>
          <a:ext cx="88900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8727</xdr:rowOff>
    </xdr:from>
    <xdr:to>
      <xdr:col>81</xdr:col>
      <xdr:colOff>101600</xdr:colOff>
      <xdr:row>94</xdr:row>
      <xdr:rowOff>110327</xdr:rowOff>
    </xdr:to>
    <xdr:sp macro="" textlink="">
      <xdr:nvSpPr>
        <xdr:cNvPr id="698" name="フローチャート: 判断 697"/>
        <xdr:cNvSpPr/>
      </xdr:nvSpPr>
      <xdr:spPr>
        <a:xfrm>
          <a:off x="15430500" y="16125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101454</xdr:rowOff>
    </xdr:from>
    <xdr:ext cx="534377" cy="259045"/>
    <xdr:sp macro="" textlink="">
      <xdr:nvSpPr>
        <xdr:cNvPr id="699" name="テキスト ボックス 698"/>
        <xdr:cNvSpPr txBox="1"/>
      </xdr:nvSpPr>
      <xdr:spPr>
        <a:xfrm>
          <a:off x="15214111" y="16217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113312</xdr:rowOff>
    </xdr:from>
    <xdr:to>
      <xdr:col>76</xdr:col>
      <xdr:colOff>114300</xdr:colOff>
      <xdr:row>91</xdr:row>
      <xdr:rowOff>119159</xdr:rowOff>
    </xdr:to>
    <xdr:cxnSp macro="">
      <xdr:nvCxnSpPr>
        <xdr:cNvPr id="700" name="直線コネクタ 699"/>
        <xdr:cNvCxnSpPr/>
      </xdr:nvCxnSpPr>
      <xdr:spPr>
        <a:xfrm flipV="1">
          <a:off x="13703300" y="15715262"/>
          <a:ext cx="889000" cy="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32338</xdr:rowOff>
    </xdr:from>
    <xdr:to>
      <xdr:col>76</xdr:col>
      <xdr:colOff>165100</xdr:colOff>
      <xdr:row>94</xdr:row>
      <xdr:rowOff>133938</xdr:rowOff>
    </xdr:to>
    <xdr:sp macro="" textlink="">
      <xdr:nvSpPr>
        <xdr:cNvPr id="701" name="フローチャート: 判断 700"/>
        <xdr:cNvSpPr/>
      </xdr:nvSpPr>
      <xdr:spPr>
        <a:xfrm>
          <a:off x="14541500" y="16148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125065</xdr:rowOff>
    </xdr:from>
    <xdr:ext cx="534377" cy="259045"/>
    <xdr:sp macro="" textlink="">
      <xdr:nvSpPr>
        <xdr:cNvPr id="702" name="テキスト ボックス 701"/>
        <xdr:cNvSpPr txBox="1"/>
      </xdr:nvSpPr>
      <xdr:spPr>
        <a:xfrm>
          <a:off x="14325111" y="16241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112268</xdr:rowOff>
    </xdr:from>
    <xdr:to>
      <xdr:col>71</xdr:col>
      <xdr:colOff>177800</xdr:colOff>
      <xdr:row>91</xdr:row>
      <xdr:rowOff>119159</xdr:rowOff>
    </xdr:to>
    <xdr:cxnSp macro="">
      <xdr:nvCxnSpPr>
        <xdr:cNvPr id="703" name="直線コネクタ 702"/>
        <xdr:cNvCxnSpPr/>
      </xdr:nvCxnSpPr>
      <xdr:spPr>
        <a:xfrm>
          <a:off x="12814300" y="15714218"/>
          <a:ext cx="889000" cy="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10131</xdr:rowOff>
    </xdr:from>
    <xdr:to>
      <xdr:col>72</xdr:col>
      <xdr:colOff>38100</xdr:colOff>
      <xdr:row>94</xdr:row>
      <xdr:rowOff>111731</xdr:rowOff>
    </xdr:to>
    <xdr:sp macro="" textlink="">
      <xdr:nvSpPr>
        <xdr:cNvPr id="704" name="フローチャート: 判断 703"/>
        <xdr:cNvSpPr/>
      </xdr:nvSpPr>
      <xdr:spPr>
        <a:xfrm>
          <a:off x="13652500" y="1612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102858</xdr:rowOff>
    </xdr:from>
    <xdr:ext cx="534377" cy="259045"/>
    <xdr:sp macro="" textlink="">
      <xdr:nvSpPr>
        <xdr:cNvPr id="705" name="テキスト ボックス 704"/>
        <xdr:cNvSpPr txBox="1"/>
      </xdr:nvSpPr>
      <xdr:spPr>
        <a:xfrm>
          <a:off x="13436111" y="16219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162085</xdr:rowOff>
    </xdr:from>
    <xdr:to>
      <xdr:col>67</xdr:col>
      <xdr:colOff>101600</xdr:colOff>
      <xdr:row>94</xdr:row>
      <xdr:rowOff>92235</xdr:rowOff>
    </xdr:to>
    <xdr:sp macro="" textlink="">
      <xdr:nvSpPr>
        <xdr:cNvPr id="706" name="フローチャート: 判断 705"/>
        <xdr:cNvSpPr/>
      </xdr:nvSpPr>
      <xdr:spPr>
        <a:xfrm>
          <a:off x="12763500" y="1610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83362</xdr:rowOff>
    </xdr:from>
    <xdr:ext cx="534377" cy="259045"/>
    <xdr:sp macro="" textlink="">
      <xdr:nvSpPr>
        <xdr:cNvPr id="707" name="テキスト ボックス 706"/>
        <xdr:cNvSpPr txBox="1"/>
      </xdr:nvSpPr>
      <xdr:spPr>
        <a:xfrm>
          <a:off x="12547111" y="16199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10751</xdr:rowOff>
    </xdr:from>
    <xdr:to>
      <xdr:col>85</xdr:col>
      <xdr:colOff>177800</xdr:colOff>
      <xdr:row>91</xdr:row>
      <xdr:rowOff>112351</xdr:rowOff>
    </xdr:to>
    <xdr:sp macro="" textlink="">
      <xdr:nvSpPr>
        <xdr:cNvPr id="713" name="楕円 712"/>
        <xdr:cNvSpPr/>
      </xdr:nvSpPr>
      <xdr:spPr>
        <a:xfrm>
          <a:off x="16268700" y="1561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33628</xdr:rowOff>
    </xdr:from>
    <xdr:ext cx="534377" cy="259045"/>
    <xdr:sp macro="" textlink="">
      <xdr:nvSpPr>
        <xdr:cNvPr id="714" name="公債費該当値テキスト"/>
        <xdr:cNvSpPr txBox="1"/>
      </xdr:nvSpPr>
      <xdr:spPr>
        <a:xfrm>
          <a:off x="16370300" y="15464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90</xdr:row>
      <xdr:rowOff>170281</xdr:rowOff>
    </xdr:from>
    <xdr:to>
      <xdr:col>81</xdr:col>
      <xdr:colOff>101600</xdr:colOff>
      <xdr:row>91</xdr:row>
      <xdr:rowOff>100431</xdr:rowOff>
    </xdr:to>
    <xdr:sp macro="" textlink="">
      <xdr:nvSpPr>
        <xdr:cNvPr id="715" name="楕円 714"/>
        <xdr:cNvSpPr/>
      </xdr:nvSpPr>
      <xdr:spPr>
        <a:xfrm>
          <a:off x="15430500" y="15600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89</xdr:row>
      <xdr:rowOff>116958</xdr:rowOff>
    </xdr:from>
    <xdr:ext cx="534377" cy="259045"/>
    <xdr:sp macro="" textlink="">
      <xdr:nvSpPr>
        <xdr:cNvPr id="716" name="テキスト ボックス 715"/>
        <xdr:cNvSpPr txBox="1"/>
      </xdr:nvSpPr>
      <xdr:spPr>
        <a:xfrm>
          <a:off x="15214111" y="15376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91</xdr:row>
      <xdr:rowOff>62512</xdr:rowOff>
    </xdr:from>
    <xdr:to>
      <xdr:col>76</xdr:col>
      <xdr:colOff>165100</xdr:colOff>
      <xdr:row>91</xdr:row>
      <xdr:rowOff>164112</xdr:rowOff>
    </xdr:to>
    <xdr:sp macro="" textlink="">
      <xdr:nvSpPr>
        <xdr:cNvPr id="717" name="楕円 716"/>
        <xdr:cNvSpPr/>
      </xdr:nvSpPr>
      <xdr:spPr>
        <a:xfrm>
          <a:off x="14541500" y="15664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90</xdr:row>
      <xdr:rowOff>9189</xdr:rowOff>
    </xdr:from>
    <xdr:ext cx="534377" cy="259045"/>
    <xdr:sp macro="" textlink="">
      <xdr:nvSpPr>
        <xdr:cNvPr id="718" name="テキスト ボックス 717"/>
        <xdr:cNvSpPr txBox="1"/>
      </xdr:nvSpPr>
      <xdr:spPr>
        <a:xfrm>
          <a:off x="14325111" y="15439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68359</xdr:rowOff>
    </xdr:from>
    <xdr:to>
      <xdr:col>72</xdr:col>
      <xdr:colOff>38100</xdr:colOff>
      <xdr:row>91</xdr:row>
      <xdr:rowOff>169959</xdr:rowOff>
    </xdr:to>
    <xdr:sp macro="" textlink="">
      <xdr:nvSpPr>
        <xdr:cNvPr id="719" name="楕円 718"/>
        <xdr:cNvSpPr/>
      </xdr:nvSpPr>
      <xdr:spPr>
        <a:xfrm>
          <a:off x="13652500" y="15670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90</xdr:row>
      <xdr:rowOff>15036</xdr:rowOff>
    </xdr:from>
    <xdr:ext cx="534377" cy="259045"/>
    <xdr:sp macro="" textlink="">
      <xdr:nvSpPr>
        <xdr:cNvPr id="720" name="テキスト ボックス 719"/>
        <xdr:cNvSpPr txBox="1"/>
      </xdr:nvSpPr>
      <xdr:spPr>
        <a:xfrm>
          <a:off x="13436111" y="15445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61468</xdr:rowOff>
    </xdr:from>
    <xdr:to>
      <xdr:col>67</xdr:col>
      <xdr:colOff>101600</xdr:colOff>
      <xdr:row>91</xdr:row>
      <xdr:rowOff>163068</xdr:rowOff>
    </xdr:to>
    <xdr:sp macro="" textlink="">
      <xdr:nvSpPr>
        <xdr:cNvPr id="721" name="楕円 720"/>
        <xdr:cNvSpPr/>
      </xdr:nvSpPr>
      <xdr:spPr>
        <a:xfrm>
          <a:off x="12763500" y="15663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90</xdr:row>
      <xdr:rowOff>8145</xdr:rowOff>
    </xdr:from>
    <xdr:ext cx="534377" cy="259045"/>
    <xdr:sp macro="" textlink="">
      <xdr:nvSpPr>
        <xdr:cNvPr id="722" name="テキスト ボックス 721"/>
        <xdr:cNvSpPr txBox="1"/>
      </xdr:nvSpPr>
      <xdr:spPr>
        <a:xfrm>
          <a:off x="12547111" y="15438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3" name="直線コネクタ 73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4" name="テキスト ボックス 73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5" name="直線コネクタ 73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36" name="テキスト ボックス 735"/>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7" name="直線コネクタ 73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8" name="テキスト ボックス 737"/>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9" name="直線コネクタ 73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40" name="テキスト ボックス 739"/>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1" name="直線コネクタ 74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2" name="テキスト ボックス 74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4" name="テキスト ボックス 74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52756</xdr:rowOff>
    </xdr:from>
    <xdr:to>
      <xdr:col>116</xdr:col>
      <xdr:colOff>62864</xdr:colOff>
      <xdr:row>39</xdr:row>
      <xdr:rowOff>44450</xdr:rowOff>
    </xdr:to>
    <xdr:cxnSp macro="">
      <xdr:nvCxnSpPr>
        <xdr:cNvPr id="746" name="直線コネクタ 745"/>
        <xdr:cNvCxnSpPr/>
      </xdr:nvCxnSpPr>
      <xdr:spPr>
        <a:xfrm flipV="1">
          <a:off x="22159595" y="5367706"/>
          <a:ext cx="1269" cy="1363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60482</xdr:rowOff>
    </xdr:from>
    <xdr:ext cx="249299" cy="259045"/>
    <xdr:sp macro="" textlink="">
      <xdr:nvSpPr>
        <xdr:cNvPr id="747" name="諸支出金最小値テキスト"/>
        <xdr:cNvSpPr txBox="1"/>
      </xdr:nvSpPr>
      <xdr:spPr>
        <a:xfrm>
          <a:off x="22212300" y="674703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8" name="直線コネクタ 74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170883</xdr:rowOff>
    </xdr:from>
    <xdr:ext cx="534377" cy="259045"/>
    <xdr:sp macro="" textlink="">
      <xdr:nvSpPr>
        <xdr:cNvPr id="749" name="諸支出金最大値テキスト"/>
        <xdr:cNvSpPr txBox="1"/>
      </xdr:nvSpPr>
      <xdr:spPr>
        <a:xfrm>
          <a:off x="22212300" y="5142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35,782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52756</xdr:rowOff>
    </xdr:from>
    <xdr:to>
      <xdr:col>116</xdr:col>
      <xdr:colOff>152400</xdr:colOff>
      <xdr:row>31</xdr:row>
      <xdr:rowOff>52756</xdr:rowOff>
    </xdr:to>
    <xdr:cxnSp macro="">
      <xdr:nvCxnSpPr>
        <xdr:cNvPr id="750" name="直線コネクタ 749"/>
        <xdr:cNvCxnSpPr/>
      </xdr:nvCxnSpPr>
      <xdr:spPr>
        <a:xfrm>
          <a:off x="22072600" y="5367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1" name="直線コネクタ 750"/>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149382</xdr:rowOff>
    </xdr:from>
    <xdr:ext cx="469744" cy="259045"/>
    <xdr:sp macro="" textlink="">
      <xdr:nvSpPr>
        <xdr:cNvPr id="752" name="諸支出金平均値テキスト"/>
        <xdr:cNvSpPr txBox="1"/>
      </xdr:nvSpPr>
      <xdr:spPr>
        <a:xfrm>
          <a:off x="22212300" y="64930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126505</xdr:rowOff>
    </xdr:from>
    <xdr:to>
      <xdr:col>116</xdr:col>
      <xdr:colOff>114300</xdr:colOff>
      <xdr:row>39</xdr:row>
      <xdr:rowOff>56655</xdr:rowOff>
    </xdr:to>
    <xdr:sp macro="" textlink="">
      <xdr:nvSpPr>
        <xdr:cNvPr id="753" name="フローチャート: 判断 752"/>
        <xdr:cNvSpPr/>
      </xdr:nvSpPr>
      <xdr:spPr>
        <a:xfrm>
          <a:off x="22110700" y="6641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4" name="直線コネクタ 753"/>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154089</xdr:rowOff>
    </xdr:from>
    <xdr:to>
      <xdr:col>112</xdr:col>
      <xdr:colOff>38100</xdr:colOff>
      <xdr:row>39</xdr:row>
      <xdr:rowOff>84239</xdr:rowOff>
    </xdr:to>
    <xdr:sp macro="" textlink="">
      <xdr:nvSpPr>
        <xdr:cNvPr id="755" name="フローチャート: 判断 754"/>
        <xdr:cNvSpPr/>
      </xdr:nvSpPr>
      <xdr:spPr>
        <a:xfrm>
          <a:off x="21272500" y="666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100766</xdr:rowOff>
    </xdr:from>
    <xdr:ext cx="378565" cy="259045"/>
    <xdr:sp macro="" textlink="">
      <xdr:nvSpPr>
        <xdr:cNvPr id="756" name="テキスト ボックス 755"/>
        <xdr:cNvSpPr txBox="1"/>
      </xdr:nvSpPr>
      <xdr:spPr>
        <a:xfrm>
          <a:off x="21134017" y="64444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7" name="直線コネクタ 756"/>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154356</xdr:rowOff>
    </xdr:from>
    <xdr:to>
      <xdr:col>107</xdr:col>
      <xdr:colOff>101600</xdr:colOff>
      <xdr:row>39</xdr:row>
      <xdr:rowOff>84506</xdr:rowOff>
    </xdr:to>
    <xdr:sp macro="" textlink="">
      <xdr:nvSpPr>
        <xdr:cNvPr id="758" name="フローチャート: 判断 757"/>
        <xdr:cNvSpPr/>
      </xdr:nvSpPr>
      <xdr:spPr>
        <a:xfrm>
          <a:off x="20383500" y="66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101033</xdr:rowOff>
    </xdr:from>
    <xdr:ext cx="378565" cy="259045"/>
    <xdr:sp macro="" textlink="">
      <xdr:nvSpPr>
        <xdr:cNvPr id="759" name="テキスト ボックス 758"/>
        <xdr:cNvSpPr txBox="1"/>
      </xdr:nvSpPr>
      <xdr:spPr>
        <a:xfrm>
          <a:off x="20245017" y="6444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0" name="直線コネクタ 759"/>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156756</xdr:rowOff>
    </xdr:from>
    <xdr:to>
      <xdr:col>102</xdr:col>
      <xdr:colOff>165100</xdr:colOff>
      <xdr:row>39</xdr:row>
      <xdr:rowOff>86906</xdr:rowOff>
    </xdr:to>
    <xdr:sp macro="" textlink="">
      <xdr:nvSpPr>
        <xdr:cNvPr id="761" name="フローチャート: 判断 760"/>
        <xdr:cNvSpPr/>
      </xdr:nvSpPr>
      <xdr:spPr>
        <a:xfrm>
          <a:off x="19494500" y="6671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103433</xdr:rowOff>
    </xdr:from>
    <xdr:ext cx="378565" cy="259045"/>
    <xdr:sp macro="" textlink="">
      <xdr:nvSpPr>
        <xdr:cNvPr id="762" name="テキスト ボックス 761"/>
        <xdr:cNvSpPr txBox="1"/>
      </xdr:nvSpPr>
      <xdr:spPr>
        <a:xfrm>
          <a:off x="19356017" y="6447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153975</xdr:rowOff>
    </xdr:from>
    <xdr:to>
      <xdr:col>98</xdr:col>
      <xdr:colOff>38100</xdr:colOff>
      <xdr:row>39</xdr:row>
      <xdr:rowOff>84125</xdr:rowOff>
    </xdr:to>
    <xdr:sp macro="" textlink="">
      <xdr:nvSpPr>
        <xdr:cNvPr id="763" name="フローチャート: 判断 762"/>
        <xdr:cNvSpPr/>
      </xdr:nvSpPr>
      <xdr:spPr>
        <a:xfrm>
          <a:off x="18605500" y="666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100652</xdr:rowOff>
    </xdr:from>
    <xdr:ext cx="378565" cy="259045"/>
    <xdr:sp macro="" textlink="">
      <xdr:nvSpPr>
        <xdr:cNvPr id="764" name="テキスト ボックス 763"/>
        <xdr:cNvSpPr txBox="1"/>
      </xdr:nvSpPr>
      <xdr:spPr>
        <a:xfrm>
          <a:off x="18467017" y="6444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0" name="楕円 76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104932</xdr:rowOff>
    </xdr:from>
    <xdr:ext cx="249299" cy="259045"/>
    <xdr:sp macro="" textlink="">
      <xdr:nvSpPr>
        <xdr:cNvPr id="771" name="諸支出金該当値テキスト"/>
        <xdr:cNvSpPr txBox="1"/>
      </xdr:nvSpPr>
      <xdr:spPr>
        <a:xfrm>
          <a:off x="22212300" y="662003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2" name="楕円 77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3" name="テキスト ボックス 772"/>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4" name="楕円 77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5" name="テキスト ボックス 774"/>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6" name="楕円 77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7" name="テキスト ボックス 776"/>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8" name="楕円 77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9" name="テキスト ボックス 778"/>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民生費は、歳出総額の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33.3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％を占めているが、住民一人当たり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204,020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円と前年度の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215,023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円より減少した。これは、国施策により実施した子育て世帯や住民税非課税世帯への臨時特別給付金などの減や社会福祉施設等施設補助の皆減が主な要因である。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衛生費は、住民一人当たり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57,726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ており、前年度より大きく減少した。これは、新型コロナウイルス対応にかかる保健所の体制強化経費の皆増等の増加要因があったものの、大規模事業である新可燃物処理施設の整備完了による建設負担金の減が主な要因で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商工費は、住民一人当たり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91,776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ており、前年度より減少した。これは、本市独自の事業者支援やワークプレイス拠点整備の増があった一方で、制度融資資金、企業立地補助金などの実績が減となったことが主な要因である。しかしながら</a:t>
          </a:r>
          <a:r>
            <a:rPr kumimoji="1" lang="ja-JP" altLang="ja-JP" sz="1100" i="0">
              <a:solidFill>
                <a:schemeClr val="dk1"/>
              </a:solidFill>
              <a:effectLst/>
              <a:latin typeface="ＭＳ Ｐゴシック" panose="020B0600070205080204" pitchFamily="50" charset="-128"/>
              <a:ea typeface="ＭＳ Ｐゴシック" panose="020B0600070205080204" pitchFamily="50" charset="-128"/>
              <a:cs typeface="+mn-cs"/>
            </a:rPr>
            <a:t>類似団体と比べ依然高い状況となっている。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教育費は、住民一人当たり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61,661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円となっており、前年度より増加し、類似団体平均に比べて高い状況となっている。これは、市民体育館再整備事業や湖東中学校長寿命化事業、小中学校光熱費の高騰による増が主な要因である。</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鳥取県鳥取市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財政調整基金残高は、災害等の将来の不測の事態への備えとして引き続き減債基金との合計残高</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億円（標準財政規模の約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割）を目標に積み立てる。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行財政改革を着実に進めていることから、実質収支は黒字で推移しているが、実質単年度収支については、令和３年度に国施策として実施した子育て世帯や住民税非課税世帯への給付等を概算で受け入れた結果、令和４年度に国県返還金として精算したことから赤字となっ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今後とも歳入歳出のバランスを重視し、適正な財政運営を目指す。</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鳥取県鳥取市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下水道等事業は、収入面において節水意識の高まりや人口減少などによる有収水量の減少に相まって使用料収入が減少したが、支出面において急騰した光熱費を上回るほど、減価償却費や企業債の償還に伴う支払利息等が減少したことにより、経常収支比率は</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109.0</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％（対前年度</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+0.2</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改善）となり、健全財政を維持している。今後増加が見込まれる施設の更新需要に向けて、鳥取市下水道等事業経営戦略やストックマネジメント計画の定期的な見直しを通じて、施設の統廃合やダウンサイジングによる効率的な更新や維持管理を行い、投資の合理化と財政の健全化の実現に努める。</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病院事業は、収益改善の取り組みにより診療単価が上昇したことで医業収益が増加し、さらに</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前年度に引き続いて</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新型コロナウイルス感染症対策に係る国・県の補助金等による収入の影響もあり、経常収支が３年連続で黒字となり前年度より</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1.54</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ポイント改善している。今後はオンラインによる予約・診療・会計の決済等の運用を開始することで、患者の利便性向上と開業医からの紹介患者数の増加を目指して更なる経営改善に努める。</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水道事業は、水需要の減少などにより水道料金収入が減収する一方、高度成長期以降に整備した施設の老朽化に伴う更新や再構築、地震などの災害対策に多額の費用が必要である。本市水道事業の具体的施策を示した「鳥取市水道事業長期経営構想」基づき、見直しも行いながら効果的な施策を推進し、今後も健全な経営に努める。</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国民健康保険費特別会計は、保険料収納率が前年度から</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0.61</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上昇するなど歳入の確保に努め、堅実に黒字を維持している。今後、高齢化の進展などにより、一人当たりの医療費の増加や被保険者数の減少が想定されるなか、鳥取市国民健康保険事業計画に基づき、収支の均衡を図りながら安定した運営に努める。</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400">
            <a:solidFill>
              <a:srgbClr val="FF0000"/>
            </a:solidFill>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0.8" zeroHeight="1" x14ac:dyDescent="0.2"/>
  <cols>
    <col min="1" max="11" width="2.109375" style="180" customWidth="1"/>
    <col min="12" max="12" width="2.21875" style="180" customWidth="1"/>
    <col min="13" max="17" width="2.33203125" style="180" customWidth="1"/>
    <col min="18" max="119" width="2.109375" style="180" customWidth="1"/>
    <col min="120" max="16384" width="0" style="180" hidden="1"/>
  </cols>
  <sheetData>
    <row r="1" spans="1:119" ht="33" customHeight="1" x14ac:dyDescent="0.2">
      <c r="B1" s="591" t="s">
        <v>84</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 thickBot="1" x14ac:dyDescent="0.25">
      <c r="B2" s="182" t="s">
        <v>85</v>
      </c>
      <c r="C2" s="182"/>
      <c r="D2" s="183"/>
    </row>
    <row r="3" spans="1:119" ht="18.75" customHeight="1" thickBot="1" x14ac:dyDescent="0.25">
      <c r="A3" s="181"/>
      <c r="B3" s="592" t="s">
        <v>86</v>
      </c>
      <c r="C3" s="593"/>
      <c r="D3" s="593"/>
      <c r="E3" s="594"/>
      <c r="F3" s="594"/>
      <c r="G3" s="594"/>
      <c r="H3" s="594"/>
      <c r="I3" s="594"/>
      <c r="J3" s="594"/>
      <c r="K3" s="594"/>
      <c r="L3" s="594" t="s">
        <v>87</v>
      </c>
      <c r="M3" s="594"/>
      <c r="N3" s="594"/>
      <c r="O3" s="594"/>
      <c r="P3" s="594"/>
      <c r="Q3" s="594"/>
      <c r="R3" s="597"/>
      <c r="S3" s="597"/>
      <c r="T3" s="597"/>
      <c r="U3" s="597"/>
      <c r="V3" s="598"/>
      <c r="W3" s="488" t="s">
        <v>88</v>
      </c>
      <c r="X3" s="489"/>
      <c r="Y3" s="489"/>
      <c r="Z3" s="489"/>
      <c r="AA3" s="489"/>
      <c r="AB3" s="593"/>
      <c r="AC3" s="597" t="s">
        <v>89</v>
      </c>
      <c r="AD3" s="489"/>
      <c r="AE3" s="489"/>
      <c r="AF3" s="489"/>
      <c r="AG3" s="489"/>
      <c r="AH3" s="489"/>
      <c r="AI3" s="489"/>
      <c r="AJ3" s="489"/>
      <c r="AK3" s="489"/>
      <c r="AL3" s="559"/>
      <c r="AM3" s="488" t="s">
        <v>90</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91</v>
      </c>
      <c r="BO3" s="489"/>
      <c r="BP3" s="489"/>
      <c r="BQ3" s="489"/>
      <c r="BR3" s="489"/>
      <c r="BS3" s="489"/>
      <c r="BT3" s="489"/>
      <c r="BU3" s="559"/>
      <c r="BV3" s="488" t="s">
        <v>92</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93</v>
      </c>
      <c r="CU3" s="489"/>
      <c r="CV3" s="489"/>
      <c r="CW3" s="489"/>
      <c r="CX3" s="489"/>
      <c r="CY3" s="489"/>
      <c r="CZ3" s="489"/>
      <c r="DA3" s="559"/>
      <c r="DB3" s="488" t="s">
        <v>94</v>
      </c>
      <c r="DC3" s="489"/>
      <c r="DD3" s="489"/>
      <c r="DE3" s="489"/>
      <c r="DF3" s="489"/>
      <c r="DG3" s="489"/>
      <c r="DH3" s="489"/>
      <c r="DI3" s="559"/>
    </row>
    <row r="4" spans="1:119" ht="18.75" customHeight="1" x14ac:dyDescent="0.2">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5"/>
      <c r="AN4" s="445"/>
      <c r="AO4" s="445"/>
      <c r="AP4" s="445"/>
      <c r="AQ4" s="445"/>
      <c r="AR4" s="445"/>
      <c r="AS4" s="445"/>
      <c r="AT4" s="445"/>
      <c r="AU4" s="445"/>
      <c r="AV4" s="445"/>
      <c r="AW4" s="445"/>
      <c r="AX4" s="600"/>
      <c r="AY4" s="411" t="s">
        <v>95</v>
      </c>
      <c r="AZ4" s="412"/>
      <c r="BA4" s="412"/>
      <c r="BB4" s="412"/>
      <c r="BC4" s="412"/>
      <c r="BD4" s="412"/>
      <c r="BE4" s="412"/>
      <c r="BF4" s="412"/>
      <c r="BG4" s="412"/>
      <c r="BH4" s="412"/>
      <c r="BI4" s="412"/>
      <c r="BJ4" s="412"/>
      <c r="BK4" s="412"/>
      <c r="BL4" s="412"/>
      <c r="BM4" s="413"/>
      <c r="BN4" s="414">
        <v>115319398</v>
      </c>
      <c r="BO4" s="415"/>
      <c r="BP4" s="415"/>
      <c r="BQ4" s="415"/>
      <c r="BR4" s="415"/>
      <c r="BS4" s="415"/>
      <c r="BT4" s="415"/>
      <c r="BU4" s="416"/>
      <c r="BV4" s="414">
        <v>124172132</v>
      </c>
      <c r="BW4" s="415"/>
      <c r="BX4" s="415"/>
      <c r="BY4" s="415"/>
      <c r="BZ4" s="415"/>
      <c r="CA4" s="415"/>
      <c r="CB4" s="415"/>
      <c r="CC4" s="416"/>
      <c r="CD4" s="585" t="s">
        <v>96</v>
      </c>
      <c r="CE4" s="586"/>
      <c r="CF4" s="586"/>
      <c r="CG4" s="586"/>
      <c r="CH4" s="586"/>
      <c r="CI4" s="586"/>
      <c r="CJ4" s="586"/>
      <c r="CK4" s="586"/>
      <c r="CL4" s="586"/>
      <c r="CM4" s="586"/>
      <c r="CN4" s="586"/>
      <c r="CO4" s="586"/>
      <c r="CP4" s="586"/>
      <c r="CQ4" s="586"/>
      <c r="CR4" s="586"/>
      <c r="CS4" s="587"/>
      <c r="CT4" s="588">
        <v>5.2</v>
      </c>
      <c r="CU4" s="589"/>
      <c r="CV4" s="589"/>
      <c r="CW4" s="589"/>
      <c r="CX4" s="589"/>
      <c r="CY4" s="589"/>
      <c r="CZ4" s="589"/>
      <c r="DA4" s="590"/>
      <c r="DB4" s="588">
        <v>5.8</v>
      </c>
      <c r="DC4" s="589"/>
      <c r="DD4" s="589"/>
      <c r="DE4" s="589"/>
      <c r="DF4" s="589"/>
      <c r="DG4" s="589"/>
      <c r="DH4" s="589"/>
      <c r="DI4" s="590"/>
    </row>
    <row r="5" spans="1:119" ht="18.75" customHeight="1" x14ac:dyDescent="0.2">
      <c r="A5" s="181"/>
      <c r="B5" s="595"/>
      <c r="C5" s="446"/>
      <c r="D5" s="446"/>
      <c r="E5" s="596"/>
      <c r="F5" s="596"/>
      <c r="G5" s="596"/>
      <c r="H5" s="596"/>
      <c r="I5" s="596"/>
      <c r="J5" s="596"/>
      <c r="K5" s="596"/>
      <c r="L5" s="596"/>
      <c r="M5" s="596"/>
      <c r="N5" s="596"/>
      <c r="O5" s="596"/>
      <c r="P5" s="596"/>
      <c r="Q5" s="596"/>
      <c r="R5" s="444"/>
      <c r="S5" s="444"/>
      <c r="T5" s="444"/>
      <c r="U5" s="444"/>
      <c r="V5" s="599"/>
      <c r="W5" s="515"/>
      <c r="X5" s="445"/>
      <c r="Y5" s="445"/>
      <c r="Z5" s="445"/>
      <c r="AA5" s="445"/>
      <c r="AB5" s="446"/>
      <c r="AC5" s="444"/>
      <c r="AD5" s="445"/>
      <c r="AE5" s="445"/>
      <c r="AF5" s="445"/>
      <c r="AG5" s="445"/>
      <c r="AH5" s="445"/>
      <c r="AI5" s="445"/>
      <c r="AJ5" s="445"/>
      <c r="AK5" s="445"/>
      <c r="AL5" s="600"/>
      <c r="AM5" s="478" t="s">
        <v>97</v>
      </c>
      <c r="AN5" s="393"/>
      <c r="AO5" s="393"/>
      <c r="AP5" s="393"/>
      <c r="AQ5" s="393"/>
      <c r="AR5" s="393"/>
      <c r="AS5" s="393"/>
      <c r="AT5" s="394"/>
      <c r="AU5" s="466" t="s">
        <v>98</v>
      </c>
      <c r="AV5" s="467"/>
      <c r="AW5" s="467"/>
      <c r="AX5" s="467"/>
      <c r="AY5" s="399" t="s">
        <v>99</v>
      </c>
      <c r="AZ5" s="400"/>
      <c r="BA5" s="400"/>
      <c r="BB5" s="400"/>
      <c r="BC5" s="400"/>
      <c r="BD5" s="400"/>
      <c r="BE5" s="400"/>
      <c r="BF5" s="400"/>
      <c r="BG5" s="400"/>
      <c r="BH5" s="400"/>
      <c r="BI5" s="400"/>
      <c r="BJ5" s="400"/>
      <c r="BK5" s="400"/>
      <c r="BL5" s="400"/>
      <c r="BM5" s="401"/>
      <c r="BN5" s="419">
        <v>112370924</v>
      </c>
      <c r="BO5" s="420"/>
      <c r="BP5" s="420"/>
      <c r="BQ5" s="420"/>
      <c r="BR5" s="420"/>
      <c r="BS5" s="420"/>
      <c r="BT5" s="420"/>
      <c r="BU5" s="421"/>
      <c r="BV5" s="419">
        <v>120402245</v>
      </c>
      <c r="BW5" s="420"/>
      <c r="BX5" s="420"/>
      <c r="BY5" s="420"/>
      <c r="BZ5" s="420"/>
      <c r="CA5" s="420"/>
      <c r="CB5" s="420"/>
      <c r="CC5" s="421"/>
      <c r="CD5" s="428" t="s">
        <v>100</v>
      </c>
      <c r="CE5" s="373"/>
      <c r="CF5" s="373"/>
      <c r="CG5" s="373"/>
      <c r="CH5" s="373"/>
      <c r="CI5" s="373"/>
      <c r="CJ5" s="373"/>
      <c r="CK5" s="373"/>
      <c r="CL5" s="373"/>
      <c r="CM5" s="373"/>
      <c r="CN5" s="373"/>
      <c r="CO5" s="373"/>
      <c r="CP5" s="373"/>
      <c r="CQ5" s="373"/>
      <c r="CR5" s="373"/>
      <c r="CS5" s="429"/>
      <c r="CT5" s="389">
        <v>88.2</v>
      </c>
      <c r="CU5" s="390"/>
      <c r="CV5" s="390"/>
      <c r="CW5" s="390"/>
      <c r="CX5" s="390"/>
      <c r="CY5" s="390"/>
      <c r="CZ5" s="390"/>
      <c r="DA5" s="391"/>
      <c r="DB5" s="389">
        <v>85.6</v>
      </c>
      <c r="DC5" s="390"/>
      <c r="DD5" s="390"/>
      <c r="DE5" s="390"/>
      <c r="DF5" s="390"/>
      <c r="DG5" s="390"/>
      <c r="DH5" s="390"/>
      <c r="DI5" s="391"/>
    </row>
    <row r="6" spans="1:119" ht="18.75" customHeight="1" x14ac:dyDescent="0.2">
      <c r="A6" s="181"/>
      <c r="B6" s="565" t="s">
        <v>101</v>
      </c>
      <c r="C6" s="443"/>
      <c r="D6" s="443"/>
      <c r="E6" s="566"/>
      <c r="F6" s="566"/>
      <c r="G6" s="566"/>
      <c r="H6" s="566"/>
      <c r="I6" s="566"/>
      <c r="J6" s="566"/>
      <c r="K6" s="566"/>
      <c r="L6" s="566" t="s">
        <v>102</v>
      </c>
      <c r="M6" s="566"/>
      <c r="N6" s="566"/>
      <c r="O6" s="566"/>
      <c r="P6" s="566"/>
      <c r="Q6" s="566"/>
      <c r="R6" s="441"/>
      <c r="S6" s="441"/>
      <c r="T6" s="441"/>
      <c r="U6" s="441"/>
      <c r="V6" s="572"/>
      <c r="W6" s="500" t="s">
        <v>103</v>
      </c>
      <c r="X6" s="442"/>
      <c r="Y6" s="442"/>
      <c r="Z6" s="442"/>
      <c r="AA6" s="442"/>
      <c r="AB6" s="443"/>
      <c r="AC6" s="577" t="s">
        <v>104</v>
      </c>
      <c r="AD6" s="578"/>
      <c r="AE6" s="578"/>
      <c r="AF6" s="578"/>
      <c r="AG6" s="578"/>
      <c r="AH6" s="578"/>
      <c r="AI6" s="578"/>
      <c r="AJ6" s="578"/>
      <c r="AK6" s="578"/>
      <c r="AL6" s="579"/>
      <c r="AM6" s="478" t="s">
        <v>105</v>
      </c>
      <c r="AN6" s="393"/>
      <c r="AO6" s="393"/>
      <c r="AP6" s="393"/>
      <c r="AQ6" s="393"/>
      <c r="AR6" s="393"/>
      <c r="AS6" s="393"/>
      <c r="AT6" s="394"/>
      <c r="AU6" s="466" t="s">
        <v>106</v>
      </c>
      <c r="AV6" s="467"/>
      <c r="AW6" s="467"/>
      <c r="AX6" s="467"/>
      <c r="AY6" s="399" t="s">
        <v>107</v>
      </c>
      <c r="AZ6" s="400"/>
      <c r="BA6" s="400"/>
      <c r="BB6" s="400"/>
      <c r="BC6" s="400"/>
      <c r="BD6" s="400"/>
      <c r="BE6" s="400"/>
      <c r="BF6" s="400"/>
      <c r="BG6" s="400"/>
      <c r="BH6" s="400"/>
      <c r="BI6" s="400"/>
      <c r="BJ6" s="400"/>
      <c r="BK6" s="400"/>
      <c r="BL6" s="400"/>
      <c r="BM6" s="401"/>
      <c r="BN6" s="419">
        <v>2948474</v>
      </c>
      <c r="BO6" s="420"/>
      <c r="BP6" s="420"/>
      <c r="BQ6" s="420"/>
      <c r="BR6" s="420"/>
      <c r="BS6" s="420"/>
      <c r="BT6" s="420"/>
      <c r="BU6" s="421"/>
      <c r="BV6" s="419">
        <v>3769887</v>
      </c>
      <c r="BW6" s="420"/>
      <c r="BX6" s="420"/>
      <c r="BY6" s="420"/>
      <c r="BZ6" s="420"/>
      <c r="CA6" s="420"/>
      <c r="CB6" s="420"/>
      <c r="CC6" s="421"/>
      <c r="CD6" s="428" t="s">
        <v>108</v>
      </c>
      <c r="CE6" s="373"/>
      <c r="CF6" s="373"/>
      <c r="CG6" s="373"/>
      <c r="CH6" s="373"/>
      <c r="CI6" s="373"/>
      <c r="CJ6" s="373"/>
      <c r="CK6" s="373"/>
      <c r="CL6" s="373"/>
      <c r="CM6" s="373"/>
      <c r="CN6" s="373"/>
      <c r="CO6" s="373"/>
      <c r="CP6" s="373"/>
      <c r="CQ6" s="373"/>
      <c r="CR6" s="373"/>
      <c r="CS6" s="429"/>
      <c r="CT6" s="562">
        <v>90.8</v>
      </c>
      <c r="CU6" s="563"/>
      <c r="CV6" s="563"/>
      <c r="CW6" s="563"/>
      <c r="CX6" s="563"/>
      <c r="CY6" s="563"/>
      <c r="CZ6" s="563"/>
      <c r="DA6" s="564"/>
      <c r="DB6" s="562">
        <v>89.3</v>
      </c>
      <c r="DC6" s="563"/>
      <c r="DD6" s="563"/>
      <c r="DE6" s="563"/>
      <c r="DF6" s="563"/>
      <c r="DG6" s="563"/>
      <c r="DH6" s="563"/>
      <c r="DI6" s="564"/>
    </row>
    <row r="7" spans="1:119" ht="18.75" customHeight="1" x14ac:dyDescent="0.2">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8" t="s">
        <v>109</v>
      </c>
      <c r="AN7" s="393"/>
      <c r="AO7" s="393"/>
      <c r="AP7" s="393"/>
      <c r="AQ7" s="393"/>
      <c r="AR7" s="393"/>
      <c r="AS7" s="393"/>
      <c r="AT7" s="394"/>
      <c r="AU7" s="466" t="s">
        <v>106</v>
      </c>
      <c r="AV7" s="467"/>
      <c r="AW7" s="467"/>
      <c r="AX7" s="467"/>
      <c r="AY7" s="399" t="s">
        <v>110</v>
      </c>
      <c r="AZ7" s="400"/>
      <c r="BA7" s="400"/>
      <c r="BB7" s="400"/>
      <c r="BC7" s="400"/>
      <c r="BD7" s="400"/>
      <c r="BE7" s="400"/>
      <c r="BF7" s="400"/>
      <c r="BG7" s="400"/>
      <c r="BH7" s="400"/>
      <c r="BI7" s="400"/>
      <c r="BJ7" s="400"/>
      <c r="BK7" s="400"/>
      <c r="BL7" s="400"/>
      <c r="BM7" s="401"/>
      <c r="BN7" s="419">
        <v>260485</v>
      </c>
      <c r="BO7" s="420"/>
      <c r="BP7" s="420"/>
      <c r="BQ7" s="420"/>
      <c r="BR7" s="420"/>
      <c r="BS7" s="420"/>
      <c r="BT7" s="420"/>
      <c r="BU7" s="421"/>
      <c r="BV7" s="419">
        <v>702994</v>
      </c>
      <c r="BW7" s="420"/>
      <c r="BX7" s="420"/>
      <c r="BY7" s="420"/>
      <c r="BZ7" s="420"/>
      <c r="CA7" s="420"/>
      <c r="CB7" s="420"/>
      <c r="CC7" s="421"/>
      <c r="CD7" s="428" t="s">
        <v>111</v>
      </c>
      <c r="CE7" s="373"/>
      <c r="CF7" s="373"/>
      <c r="CG7" s="373"/>
      <c r="CH7" s="373"/>
      <c r="CI7" s="373"/>
      <c r="CJ7" s="373"/>
      <c r="CK7" s="373"/>
      <c r="CL7" s="373"/>
      <c r="CM7" s="373"/>
      <c r="CN7" s="373"/>
      <c r="CO7" s="373"/>
      <c r="CP7" s="373"/>
      <c r="CQ7" s="373"/>
      <c r="CR7" s="373"/>
      <c r="CS7" s="429"/>
      <c r="CT7" s="419">
        <v>51312015</v>
      </c>
      <c r="CU7" s="420"/>
      <c r="CV7" s="420"/>
      <c r="CW7" s="420"/>
      <c r="CX7" s="420"/>
      <c r="CY7" s="420"/>
      <c r="CZ7" s="420"/>
      <c r="DA7" s="421"/>
      <c r="DB7" s="419">
        <v>52854229</v>
      </c>
      <c r="DC7" s="420"/>
      <c r="DD7" s="420"/>
      <c r="DE7" s="420"/>
      <c r="DF7" s="420"/>
      <c r="DG7" s="420"/>
      <c r="DH7" s="420"/>
      <c r="DI7" s="421"/>
    </row>
    <row r="8" spans="1:119" ht="18.75" customHeight="1" thickBot="1" x14ac:dyDescent="0.25">
      <c r="A8" s="181"/>
      <c r="B8" s="570"/>
      <c r="C8" s="501"/>
      <c r="D8" s="501"/>
      <c r="E8" s="571"/>
      <c r="F8" s="571"/>
      <c r="G8" s="571"/>
      <c r="H8" s="571"/>
      <c r="I8" s="571"/>
      <c r="J8" s="571"/>
      <c r="K8" s="571"/>
      <c r="L8" s="571"/>
      <c r="M8" s="571"/>
      <c r="N8" s="571"/>
      <c r="O8" s="571"/>
      <c r="P8" s="571"/>
      <c r="Q8" s="571"/>
      <c r="R8" s="575"/>
      <c r="S8" s="575"/>
      <c r="T8" s="575"/>
      <c r="U8" s="575"/>
      <c r="V8" s="576"/>
      <c r="W8" s="490"/>
      <c r="X8" s="491"/>
      <c r="Y8" s="491"/>
      <c r="Z8" s="491"/>
      <c r="AA8" s="491"/>
      <c r="AB8" s="501"/>
      <c r="AC8" s="582"/>
      <c r="AD8" s="583"/>
      <c r="AE8" s="583"/>
      <c r="AF8" s="583"/>
      <c r="AG8" s="583"/>
      <c r="AH8" s="583"/>
      <c r="AI8" s="583"/>
      <c r="AJ8" s="583"/>
      <c r="AK8" s="583"/>
      <c r="AL8" s="584"/>
      <c r="AM8" s="478" t="s">
        <v>112</v>
      </c>
      <c r="AN8" s="393"/>
      <c r="AO8" s="393"/>
      <c r="AP8" s="393"/>
      <c r="AQ8" s="393"/>
      <c r="AR8" s="393"/>
      <c r="AS8" s="393"/>
      <c r="AT8" s="394"/>
      <c r="AU8" s="466" t="s">
        <v>106</v>
      </c>
      <c r="AV8" s="467"/>
      <c r="AW8" s="467"/>
      <c r="AX8" s="467"/>
      <c r="AY8" s="399" t="s">
        <v>113</v>
      </c>
      <c r="AZ8" s="400"/>
      <c r="BA8" s="400"/>
      <c r="BB8" s="400"/>
      <c r="BC8" s="400"/>
      <c r="BD8" s="400"/>
      <c r="BE8" s="400"/>
      <c r="BF8" s="400"/>
      <c r="BG8" s="400"/>
      <c r="BH8" s="400"/>
      <c r="BI8" s="400"/>
      <c r="BJ8" s="400"/>
      <c r="BK8" s="400"/>
      <c r="BL8" s="400"/>
      <c r="BM8" s="401"/>
      <c r="BN8" s="419">
        <v>2687989</v>
      </c>
      <c r="BO8" s="420"/>
      <c r="BP8" s="420"/>
      <c r="BQ8" s="420"/>
      <c r="BR8" s="420"/>
      <c r="BS8" s="420"/>
      <c r="BT8" s="420"/>
      <c r="BU8" s="421"/>
      <c r="BV8" s="419">
        <v>3066893</v>
      </c>
      <c r="BW8" s="420"/>
      <c r="BX8" s="420"/>
      <c r="BY8" s="420"/>
      <c r="BZ8" s="420"/>
      <c r="CA8" s="420"/>
      <c r="CB8" s="420"/>
      <c r="CC8" s="421"/>
      <c r="CD8" s="428" t="s">
        <v>114</v>
      </c>
      <c r="CE8" s="373"/>
      <c r="CF8" s="373"/>
      <c r="CG8" s="373"/>
      <c r="CH8" s="373"/>
      <c r="CI8" s="373"/>
      <c r="CJ8" s="373"/>
      <c r="CK8" s="373"/>
      <c r="CL8" s="373"/>
      <c r="CM8" s="373"/>
      <c r="CN8" s="373"/>
      <c r="CO8" s="373"/>
      <c r="CP8" s="373"/>
      <c r="CQ8" s="373"/>
      <c r="CR8" s="373"/>
      <c r="CS8" s="429"/>
      <c r="CT8" s="522">
        <v>0.51</v>
      </c>
      <c r="CU8" s="523"/>
      <c r="CV8" s="523"/>
      <c r="CW8" s="523"/>
      <c r="CX8" s="523"/>
      <c r="CY8" s="523"/>
      <c r="CZ8" s="523"/>
      <c r="DA8" s="524"/>
      <c r="DB8" s="522">
        <v>0.51</v>
      </c>
      <c r="DC8" s="523"/>
      <c r="DD8" s="523"/>
      <c r="DE8" s="523"/>
      <c r="DF8" s="523"/>
      <c r="DG8" s="523"/>
      <c r="DH8" s="523"/>
      <c r="DI8" s="524"/>
    </row>
    <row r="9" spans="1:119" ht="18.75" customHeight="1" thickBot="1" x14ac:dyDescent="0.25">
      <c r="A9" s="181"/>
      <c r="B9" s="551" t="s">
        <v>115</v>
      </c>
      <c r="C9" s="552"/>
      <c r="D9" s="552"/>
      <c r="E9" s="552"/>
      <c r="F9" s="552"/>
      <c r="G9" s="552"/>
      <c r="H9" s="552"/>
      <c r="I9" s="552"/>
      <c r="J9" s="552"/>
      <c r="K9" s="472"/>
      <c r="L9" s="553" t="s">
        <v>116</v>
      </c>
      <c r="M9" s="554"/>
      <c r="N9" s="554"/>
      <c r="O9" s="554"/>
      <c r="P9" s="554"/>
      <c r="Q9" s="555"/>
      <c r="R9" s="556">
        <v>188465</v>
      </c>
      <c r="S9" s="557"/>
      <c r="T9" s="557"/>
      <c r="U9" s="557"/>
      <c r="V9" s="558"/>
      <c r="W9" s="488" t="s">
        <v>117</v>
      </c>
      <c r="X9" s="489"/>
      <c r="Y9" s="489"/>
      <c r="Z9" s="489"/>
      <c r="AA9" s="489"/>
      <c r="AB9" s="489"/>
      <c r="AC9" s="489"/>
      <c r="AD9" s="489"/>
      <c r="AE9" s="489"/>
      <c r="AF9" s="489"/>
      <c r="AG9" s="489"/>
      <c r="AH9" s="489"/>
      <c r="AI9" s="489"/>
      <c r="AJ9" s="489"/>
      <c r="AK9" s="489"/>
      <c r="AL9" s="559"/>
      <c r="AM9" s="478" t="s">
        <v>118</v>
      </c>
      <c r="AN9" s="393"/>
      <c r="AO9" s="393"/>
      <c r="AP9" s="393"/>
      <c r="AQ9" s="393"/>
      <c r="AR9" s="393"/>
      <c r="AS9" s="393"/>
      <c r="AT9" s="394"/>
      <c r="AU9" s="466" t="s">
        <v>119</v>
      </c>
      <c r="AV9" s="467"/>
      <c r="AW9" s="467"/>
      <c r="AX9" s="467"/>
      <c r="AY9" s="399" t="s">
        <v>120</v>
      </c>
      <c r="AZ9" s="400"/>
      <c r="BA9" s="400"/>
      <c r="BB9" s="400"/>
      <c r="BC9" s="400"/>
      <c r="BD9" s="400"/>
      <c r="BE9" s="400"/>
      <c r="BF9" s="400"/>
      <c r="BG9" s="400"/>
      <c r="BH9" s="400"/>
      <c r="BI9" s="400"/>
      <c r="BJ9" s="400"/>
      <c r="BK9" s="400"/>
      <c r="BL9" s="400"/>
      <c r="BM9" s="401"/>
      <c r="BN9" s="419">
        <v>-378904</v>
      </c>
      <c r="BO9" s="420"/>
      <c r="BP9" s="420"/>
      <c r="BQ9" s="420"/>
      <c r="BR9" s="420"/>
      <c r="BS9" s="420"/>
      <c r="BT9" s="420"/>
      <c r="BU9" s="421"/>
      <c r="BV9" s="419">
        <v>947230</v>
      </c>
      <c r="BW9" s="420"/>
      <c r="BX9" s="420"/>
      <c r="BY9" s="420"/>
      <c r="BZ9" s="420"/>
      <c r="CA9" s="420"/>
      <c r="CB9" s="420"/>
      <c r="CC9" s="421"/>
      <c r="CD9" s="428" t="s">
        <v>121</v>
      </c>
      <c r="CE9" s="373"/>
      <c r="CF9" s="373"/>
      <c r="CG9" s="373"/>
      <c r="CH9" s="373"/>
      <c r="CI9" s="373"/>
      <c r="CJ9" s="373"/>
      <c r="CK9" s="373"/>
      <c r="CL9" s="373"/>
      <c r="CM9" s="373"/>
      <c r="CN9" s="373"/>
      <c r="CO9" s="373"/>
      <c r="CP9" s="373"/>
      <c r="CQ9" s="373"/>
      <c r="CR9" s="373"/>
      <c r="CS9" s="429"/>
      <c r="CT9" s="389">
        <v>14.6</v>
      </c>
      <c r="CU9" s="390"/>
      <c r="CV9" s="390"/>
      <c r="CW9" s="390"/>
      <c r="CX9" s="390"/>
      <c r="CY9" s="390"/>
      <c r="CZ9" s="390"/>
      <c r="DA9" s="391"/>
      <c r="DB9" s="389">
        <v>14.7</v>
      </c>
      <c r="DC9" s="390"/>
      <c r="DD9" s="390"/>
      <c r="DE9" s="390"/>
      <c r="DF9" s="390"/>
      <c r="DG9" s="390"/>
      <c r="DH9" s="390"/>
      <c r="DI9" s="391"/>
    </row>
    <row r="10" spans="1:119" ht="18.75" customHeight="1" thickBot="1" x14ac:dyDescent="0.25">
      <c r="A10" s="181"/>
      <c r="B10" s="551"/>
      <c r="C10" s="552"/>
      <c r="D10" s="552"/>
      <c r="E10" s="552"/>
      <c r="F10" s="552"/>
      <c r="G10" s="552"/>
      <c r="H10" s="552"/>
      <c r="I10" s="552"/>
      <c r="J10" s="552"/>
      <c r="K10" s="472"/>
      <c r="L10" s="392" t="s">
        <v>122</v>
      </c>
      <c r="M10" s="393"/>
      <c r="N10" s="393"/>
      <c r="O10" s="393"/>
      <c r="P10" s="393"/>
      <c r="Q10" s="394"/>
      <c r="R10" s="395">
        <v>193717</v>
      </c>
      <c r="S10" s="396"/>
      <c r="T10" s="396"/>
      <c r="U10" s="396"/>
      <c r="V10" s="398"/>
      <c r="W10" s="560"/>
      <c r="X10" s="370"/>
      <c r="Y10" s="370"/>
      <c r="Z10" s="370"/>
      <c r="AA10" s="370"/>
      <c r="AB10" s="370"/>
      <c r="AC10" s="370"/>
      <c r="AD10" s="370"/>
      <c r="AE10" s="370"/>
      <c r="AF10" s="370"/>
      <c r="AG10" s="370"/>
      <c r="AH10" s="370"/>
      <c r="AI10" s="370"/>
      <c r="AJ10" s="370"/>
      <c r="AK10" s="370"/>
      <c r="AL10" s="561"/>
      <c r="AM10" s="478" t="s">
        <v>123</v>
      </c>
      <c r="AN10" s="393"/>
      <c r="AO10" s="393"/>
      <c r="AP10" s="393"/>
      <c r="AQ10" s="393"/>
      <c r="AR10" s="393"/>
      <c r="AS10" s="393"/>
      <c r="AT10" s="394"/>
      <c r="AU10" s="466" t="s">
        <v>124</v>
      </c>
      <c r="AV10" s="467"/>
      <c r="AW10" s="467"/>
      <c r="AX10" s="467"/>
      <c r="AY10" s="399" t="s">
        <v>125</v>
      </c>
      <c r="AZ10" s="400"/>
      <c r="BA10" s="400"/>
      <c r="BB10" s="400"/>
      <c r="BC10" s="400"/>
      <c r="BD10" s="400"/>
      <c r="BE10" s="400"/>
      <c r="BF10" s="400"/>
      <c r="BG10" s="400"/>
      <c r="BH10" s="400"/>
      <c r="BI10" s="400"/>
      <c r="BJ10" s="400"/>
      <c r="BK10" s="400"/>
      <c r="BL10" s="400"/>
      <c r="BM10" s="401"/>
      <c r="BN10" s="419">
        <v>236589</v>
      </c>
      <c r="BO10" s="420"/>
      <c r="BP10" s="420"/>
      <c r="BQ10" s="420"/>
      <c r="BR10" s="420"/>
      <c r="BS10" s="420"/>
      <c r="BT10" s="420"/>
      <c r="BU10" s="421"/>
      <c r="BV10" s="419">
        <v>248646</v>
      </c>
      <c r="BW10" s="420"/>
      <c r="BX10" s="420"/>
      <c r="BY10" s="420"/>
      <c r="BZ10" s="420"/>
      <c r="CA10" s="420"/>
      <c r="CB10" s="420"/>
      <c r="CC10" s="421"/>
      <c r="CD10" s="184" t="s">
        <v>126</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551"/>
      <c r="C11" s="552"/>
      <c r="D11" s="552"/>
      <c r="E11" s="552"/>
      <c r="F11" s="552"/>
      <c r="G11" s="552"/>
      <c r="H11" s="552"/>
      <c r="I11" s="552"/>
      <c r="J11" s="552"/>
      <c r="K11" s="472"/>
      <c r="L11" s="374" t="s">
        <v>127</v>
      </c>
      <c r="M11" s="375"/>
      <c r="N11" s="375"/>
      <c r="O11" s="375"/>
      <c r="P11" s="375"/>
      <c r="Q11" s="376"/>
      <c r="R11" s="548" t="s">
        <v>128</v>
      </c>
      <c r="S11" s="549"/>
      <c r="T11" s="549"/>
      <c r="U11" s="549"/>
      <c r="V11" s="550"/>
      <c r="W11" s="560"/>
      <c r="X11" s="370"/>
      <c r="Y11" s="370"/>
      <c r="Z11" s="370"/>
      <c r="AA11" s="370"/>
      <c r="AB11" s="370"/>
      <c r="AC11" s="370"/>
      <c r="AD11" s="370"/>
      <c r="AE11" s="370"/>
      <c r="AF11" s="370"/>
      <c r="AG11" s="370"/>
      <c r="AH11" s="370"/>
      <c r="AI11" s="370"/>
      <c r="AJ11" s="370"/>
      <c r="AK11" s="370"/>
      <c r="AL11" s="561"/>
      <c r="AM11" s="478" t="s">
        <v>129</v>
      </c>
      <c r="AN11" s="393"/>
      <c r="AO11" s="393"/>
      <c r="AP11" s="393"/>
      <c r="AQ11" s="393"/>
      <c r="AR11" s="393"/>
      <c r="AS11" s="393"/>
      <c r="AT11" s="394"/>
      <c r="AU11" s="466" t="s">
        <v>130</v>
      </c>
      <c r="AV11" s="467"/>
      <c r="AW11" s="467"/>
      <c r="AX11" s="467"/>
      <c r="AY11" s="399" t="s">
        <v>131</v>
      </c>
      <c r="AZ11" s="400"/>
      <c r="BA11" s="400"/>
      <c r="BB11" s="400"/>
      <c r="BC11" s="400"/>
      <c r="BD11" s="400"/>
      <c r="BE11" s="400"/>
      <c r="BF11" s="400"/>
      <c r="BG11" s="400"/>
      <c r="BH11" s="400"/>
      <c r="BI11" s="400"/>
      <c r="BJ11" s="400"/>
      <c r="BK11" s="400"/>
      <c r="BL11" s="400"/>
      <c r="BM11" s="401"/>
      <c r="BN11" s="419">
        <v>0</v>
      </c>
      <c r="BO11" s="420"/>
      <c r="BP11" s="420"/>
      <c r="BQ11" s="420"/>
      <c r="BR11" s="420"/>
      <c r="BS11" s="420"/>
      <c r="BT11" s="420"/>
      <c r="BU11" s="421"/>
      <c r="BV11" s="419">
        <v>0</v>
      </c>
      <c r="BW11" s="420"/>
      <c r="BX11" s="420"/>
      <c r="BY11" s="420"/>
      <c r="BZ11" s="420"/>
      <c r="CA11" s="420"/>
      <c r="CB11" s="420"/>
      <c r="CC11" s="421"/>
      <c r="CD11" s="428" t="s">
        <v>132</v>
      </c>
      <c r="CE11" s="373"/>
      <c r="CF11" s="373"/>
      <c r="CG11" s="373"/>
      <c r="CH11" s="373"/>
      <c r="CI11" s="373"/>
      <c r="CJ11" s="373"/>
      <c r="CK11" s="373"/>
      <c r="CL11" s="373"/>
      <c r="CM11" s="373"/>
      <c r="CN11" s="373"/>
      <c r="CO11" s="373"/>
      <c r="CP11" s="373"/>
      <c r="CQ11" s="373"/>
      <c r="CR11" s="373"/>
      <c r="CS11" s="429"/>
      <c r="CT11" s="522" t="s">
        <v>133</v>
      </c>
      <c r="CU11" s="523"/>
      <c r="CV11" s="523"/>
      <c r="CW11" s="523"/>
      <c r="CX11" s="523"/>
      <c r="CY11" s="523"/>
      <c r="CZ11" s="523"/>
      <c r="DA11" s="524"/>
      <c r="DB11" s="522" t="s">
        <v>134</v>
      </c>
      <c r="DC11" s="523"/>
      <c r="DD11" s="523"/>
      <c r="DE11" s="523"/>
      <c r="DF11" s="523"/>
      <c r="DG11" s="523"/>
      <c r="DH11" s="523"/>
      <c r="DI11" s="524"/>
    </row>
    <row r="12" spans="1:119" ht="18.75" customHeight="1" x14ac:dyDescent="0.2">
      <c r="A12" s="181"/>
      <c r="B12" s="525" t="s">
        <v>135</v>
      </c>
      <c r="C12" s="526"/>
      <c r="D12" s="526"/>
      <c r="E12" s="526"/>
      <c r="F12" s="526"/>
      <c r="G12" s="526"/>
      <c r="H12" s="526"/>
      <c r="I12" s="526"/>
      <c r="J12" s="526"/>
      <c r="K12" s="527"/>
      <c r="L12" s="534" t="s">
        <v>136</v>
      </c>
      <c r="M12" s="535"/>
      <c r="N12" s="535"/>
      <c r="O12" s="535"/>
      <c r="P12" s="535"/>
      <c r="Q12" s="536"/>
      <c r="R12" s="537">
        <v>183269</v>
      </c>
      <c r="S12" s="538"/>
      <c r="T12" s="538"/>
      <c r="U12" s="538"/>
      <c r="V12" s="539"/>
      <c r="W12" s="540" t="s">
        <v>1</v>
      </c>
      <c r="X12" s="467"/>
      <c r="Y12" s="467"/>
      <c r="Z12" s="467"/>
      <c r="AA12" s="467"/>
      <c r="AB12" s="541"/>
      <c r="AC12" s="542" t="s">
        <v>137</v>
      </c>
      <c r="AD12" s="543"/>
      <c r="AE12" s="543"/>
      <c r="AF12" s="543"/>
      <c r="AG12" s="544"/>
      <c r="AH12" s="542" t="s">
        <v>138</v>
      </c>
      <c r="AI12" s="543"/>
      <c r="AJ12" s="543"/>
      <c r="AK12" s="543"/>
      <c r="AL12" s="545"/>
      <c r="AM12" s="478" t="s">
        <v>139</v>
      </c>
      <c r="AN12" s="393"/>
      <c r="AO12" s="393"/>
      <c r="AP12" s="393"/>
      <c r="AQ12" s="393"/>
      <c r="AR12" s="393"/>
      <c r="AS12" s="393"/>
      <c r="AT12" s="394"/>
      <c r="AU12" s="466" t="s">
        <v>124</v>
      </c>
      <c r="AV12" s="467"/>
      <c r="AW12" s="467"/>
      <c r="AX12" s="467"/>
      <c r="AY12" s="399" t="s">
        <v>140</v>
      </c>
      <c r="AZ12" s="400"/>
      <c r="BA12" s="400"/>
      <c r="BB12" s="400"/>
      <c r="BC12" s="400"/>
      <c r="BD12" s="400"/>
      <c r="BE12" s="400"/>
      <c r="BF12" s="400"/>
      <c r="BG12" s="400"/>
      <c r="BH12" s="400"/>
      <c r="BI12" s="400"/>
      <c r="BJ12" s="400"/>
      <c r="BK12" s="400"/>
      <c r="BL12" s="400"/>
      <c r="BM12" s="401"/>
      <c r="BN12" s="419">
        <v>0</v>
      </c>
      <c r="BO12" s="420"/>
      <c r="BP12" s="420"/>
      <c r="BQ12" s="420"/>
      <c r="BR12" s="420"/>
      <c r="BS12" s="420"/>
      <c r="BT12" s="420"/>
      <c r="BU12" s="421"/>
      <c r="BV12" s="419">
        <v>0</v>
      </c>
      <c r="BW12" s="420"/>
      <c r="BX12" s="420"/>
      <c r="BY12" s="420"/>
      <c r="BZ12" s="420"/>
      <c r="CA12" s="420"/>
      <c r="CB12" s="420"/>
      <c r="CC12" s="421"/>
      <c r="CD12" s="428" t="s">
        <v>141</v>
      </c>
      <c r="CE12" s="373"/>
      <c r="CF12" s="373"/>
      <c r="CG12" s="373"/>
      <c r="CH12" s="373"/>
      <c r="CI12" s="373"/>
      <c r="CJ12" s="373"/>
      <c r="CK12" s="373"/>
      <c r="CL12" s="373"/>
      <c r="CM12" s="373"/>
      <c r="CN12" s="373"/>
      <c r="CO12" s="373"/>
      <c r="CP12" s="373"/>
      <c r="CQ12" s="373"/>
      <c r="CR12" s="373"/>
      <c r="CS12" s="429"/>
      <c r="CT12" s="522" t="s">
        <v>134</v>
      </c>
      <c r="CU12" s="523"/>
      <c r="CV12" s="523"/>
      <c r="CW12" s="523"/>
      <c r="CX12" s="523"/>
      <c r="CY12" s="523"/>
      <c r="CZ12" s="523"/>
      <c r="DA12" s="524"/>
      <c r="DB12" s="522" t="s">
        <v>142</v>
      </c>
      <c r="DC12" s="523"/>
      <c r="DD12" s="523"/>
      <c r="DE12" s="523"/>
      <c r="DF12" s="523"/>
      <c r="DG12" s="523"/>
      <c r="DH12" s="523"/>
      <c r="DI12" s="524"/>
    </row>
    <row r="13" spans="1:119" ht="18.75" customHeight="1" x14ac:dyDescent="0.2">
      <c r="A13" s="181"/>
      <c r="B13" s="528"/>
      <c r="C13" s="529"/>
      <c r="D13" s="529"/>
      <c r="E13" s="529"/>
      <c r="F13" s="529"/>
      <c r="G13" s="529"/>
      <c r="H13" s="529"/>
      <c r="I13" s="529"/>
      <c r="J13" s="529"/>
      <c r="K13" s="530"/>
      <c r="L13" s="190"/>
      <c r="M13" s="509" t="s">
        <v>143</v>
      </c>
      <c r="N13" s="510"/>
      <c r="O13" s="510"/>
      <c r="P13" s="510"/>
      <c r="Q13" s="511"/>
      <c r="R13" s="512">
        <v>181693</v>
      </c>
      <c r="S13" s="513"/>
      <c r="T13" s="513"/>
      <c r="U13" s="513"/>
      <c r="V13" s="514"/>
      <c r="W13" s="500" t="s">
        <v>144</v>
      </c>
      <c r="X13" s="442"/>
      <c r="Y13" s="442"/>
      <c r="Z13" s="442"/>
      <c r="AA13" s="442"/>
      <c r="AB13" s="443"/>
      <c r="AC13" s="395">
        <v>4258</v>
      </c>
      <c r="AD13" s="396"/>
      <c r="AE13" s="396"/>
      <c r="AF13" s="396"/>
      <c r="AG13" s="397"/>
      <c r="AH13" s="395">
        <v>5219</v>
      </c>
      <c r="AI13" s="396"/>
      <c r="AJ13" s="396"/>
      <c r="AK13" s="396"/>
      <c r="AL13" s="398"/>
      <c r="AM13" s="478" t="s">
        <v>145</v>
      </c>
      <c r="AN13" s="393"/>
      <c r="AO13" s="393"/>
      <c r="AP13" s="393"/>
      <c r="AQ13" s="393"/>
      <c r="AR13" s="393"/>
      <c r="AS13" s="393"/>
      <c r="AT13" s="394"/>
      <c r="AU13" s="466" t="s">
        <v>146</v>
      </c>
      <c r="AV13" s="467"/>
      <c r="AW13" s="467"/>
      <c r="AX13" s="467"/>
      <c r="AY13" s="399" t="s">
        <v>147</v>
      </c>
      <c r="AZ13" s="400"/>
      <c r="BA13" s="400"/>
      <c r="BB13" s="400"/>
      <c r="BC13" s="400"/>
      <c r="BD13" s="400"/>
      <c r="BE13" s="400"/>
      <c r="BF13" s="400"/>
      <c r="BG13" s="400"/>
      <c r="BH13" s="400"/>
      <c r="BI13" s="400"/>
      <c r="BJ13" s="400"/>
      <c r="BK13" s="400"/>
      <c r="BL13" s="400"/>
      <c r="BM13" s="401"/>
      <c r="BN13" s="419">
        <v>-142315</v>
      </c>
      <c r="BO13" s="420"/>
      <c r="BP13" s="420"/>
      <c r="BQ13" s="420"/>
      <c r="BR13" s="420"/>
      <c r="BS13" s="420"/>
      <c r="BT13" s="420"/>
      <c r="BU13" s="421"/>
      <c r="BV13" s="419">
        <v>1195876</v>
      </c>
      <c r="BW13" s="420"/>
      <c r="BX13" s="420"/>
      <c r="BY13" s="420"/>
      <c r="BZ13" s="420"/>
      <c r="CA13" s="420"/>
      <c r="CB13" s="420"/>
      <c r="CC13" s="421"/>
      <c r="CD13" s="428" t="s">
        <v>148</v>
      </c>
      <c r="CE13" s="373"/>
      <c r="CF13" s="373"/>
      <c r="CG13" s="373"/>
      <c r="CH13" s="373"/>
      <c r="CI13" s="373"/>
      <c r="CJ13" s="373"/>
      <c r="CK13" s="373"/>
      <c r="CL13" s="373"/>
      <c r="CM13" s="373"/>
      <c r="CN13" s="373"/>
      <c r="CO13" s="373"/>
      <c r="CP13" s="373"/>
      <c r="CQ13" s="373"/>
      <c r="CR13" s="373"/>
      <c r="CS13" s="429"/>
      <c r="CT13" s="389">
        <v>8.6999999999999993</v>
      </c>
      <c r="CU13" s="390"/>
      <c r="CV13" s="390"/>
      <c r="CW13" s="390"/>
      <c r="CX13" s="390"/>
      <c r="CY13" s="390"/>
      <c r="CZ13" s="390"/>
      <c r="DA13" s="391"/>
      <c r="DB13" s="389">
        <v>8.9</v>
      </c>
      <c r="DC13" s="390"/>
      <c r="DD13" s="390"/>
      <c r="DE13" s="390"/>
      <c r="DF13" s="390"/>
      <c r="DG13" s="390"/>
      <c r="DH13" s="390"/>
      <c r="DI13" s="391"/>
    </row>
    <row r="14" spans="1:119" ht="18.75" customHeight="1" thickBot="1" x14ac:dyDescent="0.25">
      <c r="A14" s="181"/>
      <c r="B14" s="528"/>
      <c r="C14" s="529"/>
      <c r="D14" s="529"/>
      <c r="E14" s="529"/>
      <c r="F14" s="529"/>
      <c r="G14" s="529"/>
      <c r="H14" s="529"/>
      <c r="I14" s="529"/>
      <c r="J14" s="529"/>
      <c r="K14" s="530"/>
      <c r="L14" s="502" t="s">
        <v>149</v>
      </c>
      <c r="M14" s="546"/>
      <c r="N14" s="546"/>
      <c r="O14" s="546"/>
      <c r="P14" s="546"/>
      <c r="Q14" s="547"/>
      <c r="R14" s="512">
        <v>184557</v>
      </c>
      <c r="S14" s="513"/>
      <c r="T14" s="513"/>
      <c r="U14" s="513"/>
      <c r="V14" s="514"/>
      <c r="W14" s="515"/>
      <c r="X14" s="445"/>
      <c r="Y14" s="445"/>
      <c r="Z14" s="445"/>
      <c r="AA14" s="445"/>
      <c r="AB14" s="446"/>
      <c r="AC14" s="505">
        <v>4.9000000000000004</v>
      </c>
      <c r="AD14" s="506"/>
      <c r="AE14" s="506"/>
      <c r="AF14" s="506"/>
      <c r="AG14" s="507"/>
      <c r="AH14" s="505">
        <v>5.9</v>
      </c>
      <c r="AI14" s="506"/>
      <c r="AJ14" s="506"/>
      <c r="AK14" s="506"/>
      <c r="AL14" s="508"/>
      <c r="AM14" s="478"/>
      <c r="AN14" s="393"/>
      <c r="AO14" s="393"/>
      <c r="AP14" s="393"/>
      <c r="AQ14" s="393"/>
      <c r="AR14" s="393"/>
      <c r="AS14" s="393"/>
      <c r="AT14" s="394"/>
      <c r="AU14" s="466"/>
      <c r="AV14" s="467"/>
      <c r="AW14" s="467"/>
      <c r="AX14" s="467"/>
      <c r="AY14" s="399"/>
      <c r="AZ14" s="400"/>
      <c r="BA14" s="400"/>
      <c r="BB14" s="400"/>
      <c r="BC14" s="400"/>
      <c r="BD14" s="400"/>
      <c r="BE14" s="400"/>
      <c r="BF14" s="400"/>
      <c r="BG14" s="400"/>
      <c r="BH14" s="400"/>
      <c r="BI14" s="400"/>
      <c r="BJ14" s="400"/>
      <c r="BK14" s="400"/>
      <c r="BL14" s="400"/>
      <c r="BM14" s="401"/>
      <c r="BN14" s="419"/>
      <c r="BO14" s="420"/>
      <c r="BP14" s="420"/>
      <c r="BQ14" s="420"/>
      <c r="BR14" s="420"/>
      <c r="BS14" s="420"/>
      <c r="BT14" s="420"/>
      <c r="BU14" s="421"/>
      <c r="BV14" s="419"/>
      <c r="BW14" s="420"/>
      <c r="BX14" s="420"/>
      <c r="BY14" s="420"/>
      <c r="BZ14" s="420"/>
      <c r="CA14" s="420"/>
      <c r="CB14" s="420"/>
      <c r="CC14" s="421"/>
      <c r="CD14" s="425" t="s">
        <v>150</v>
      </c>
      <c r="CE14" s="426"/>
      <c r="CF14" s="426"/>
      <c r="CG14" s="426"/>
      <c r="CH14" s="426"/>
      <c r="CI14" s="426"/>
      <c r="CJ14" s="426"/>
      <c r="CK14" s="426"/>
      <c r="CL14" s="426"/>
      <c r="CM14" s="426"/>
      <c r="CN14" s="426"/>
      <c r="CO14" s="426"/>
      <c r="CP14" s="426"/>
      <c r="CQ14" s="426"/>
      <c r="CR14" s="426"/>
      <c r="CS14" s="427"/>
      <c r="CT14" s="516">
        <v>62.5</v>
      </c>
      <c r="CU14" s="517"/>
      <c r="CV14" s="517"/>
      <c r="CW14" s="517"/>
      <c r="CX14" s="517"/>
      <c r="CY14" s="517"/>
      <c r="CZ14" s="517"/>
      <c r="DA14" s="518"/>
      <c r="DB14" s="516">
        <v>63.8</v>
      </c>
      <c r="DC14" s="517"/>
      <c r="DD14" s="517"/>
      <c r="DE14" s="517"/>
      <c r="DF14" s="517"/>
      <c r="DG14" s="517"/>
      <c r="DH14" s="517"/>
      <c r="DI14" s="518"/>
    </row>
    <row r="15" spans="1:119" ht="18.75" customHeight="1" x14ac:dyDescent="0.2">
      <c r="A15" s="181"/>
      <c r="B15" s="528"/>
      <c r="C15" s="529"/>
      <c r="D15" s="529"/>
      <c r="E15" s="529"/>
      <c r="F15" s="529"/>
      <c r="G15" s="529"/>
      <c r="H15" s="529"/>
      <c r="I15" s="529"/>
      <c r="J15" s="529"/>
      <c r="K15" s="530"/>
      <c r="L15" s="190"/>
      <c r="M15" s="509" t="s">
        <v>151</v>
      </c>
      <c r="N15" s="510"/>
      <c r="O15" s="510"/>
      <c r="P15" s="510"/>
      <c r="Q15" s="511"/>
      <c r="R15" s="512">
        <v>183155</v>
      </c>
      <c r="S15" s="513"/>
      <c r="T15" s="513"/>
      <c r="U15" s="513"/>
      <c r="V15" s="514"/>
      <c r="W15" s="500" t="s">
        <v>152</v>
      </c>
      <c r="X15" s="442"/>
      <c r="Y15" s="442"/>
      <c r="Z15" s="442"/>
      <c r="AA15" s="442"/>
      <c r="AB15" s="443"/>
      <c r="AC15" s="395">
        <v>18149</v>
      </c>
      <c r="AD15" s="396"/>
      <c r="AE15" s="396"/>
      <c r="AF15" s="396"/>
      <c r="AG15" s="397"/>
      <c r="AH15" s="395">
        <v>19037</v>
      </c>
      <c r="AI15" s="396"/>
      <c r="AJ15" s="396"/>
      <c r="AK15" s="396"/>
      <c r="AL15" s="398"/>
      <c r="AM15" s="478"/>
      <c r="AN15" s="393"/>
      <c r="AO15" s="393"/>
      <c r="AP15" s="393"/>
      <c r="AQ15" s="393"/>
      <c r="AR15" s="393"/>
      <c r="AS15" s="393"/>
      <c r="AT15" s="394"/>
      <c r="AU15" s="466"/>
      <c r="AV15" s="467"/>
      <c r="AW15" s="467"/>
      <c r="AX15" s="467"/>
      <c r="AY15" s="411" t="s">
        <v>153</v>
      </c>
      <c r="AZ15" s="412"/>
      <c r="BA15" s="412"/>
      <c r="BB15" s="412"/>
      <c r="BC15" s="412"/>
      <c r="BD15" s="412"/>
      <c r="BE15" s="412"/>
      <c r="BF15" s="412"/>
      <c r="BG15" s="412"/>
      <c r="BH15" s="412"/>
      <c r="BI15" s="412"/>
      <c r="BJ15" s="412"/>
      <c r="BK15" s="412"/>
      <c r="BL15" s="412"/>
      <c r="BM15" s="413"/>
      <c r="BN15" s="414">
        <v>22417902</v>
      </c>
      <c r="BO15" s="415"/>
      <c r="BP15" s="415"/>
      <c r="BQ15" s="415"/>
      <c r="BR15" s="415"/>
      <c r="BS15" s="415"/>
      <c r="BT15" s="415"/>
      <c r="BU15" s="416"/>
      <c r="BV15" s="414">
        <v>21361923</v>
      </c>
      <c r="BW15" s="415"/>
      <c r="BX15" s="415"/>
      <c r="BY15" s="415"/>
      <c r="BZ15" s="415"/>
      <c r="CA15" s="415"/>
      <c r="CB15" s="415"/>
      <c r="CC15" s="416"/>
      <c r="CD15" s="519" t="s">
        <v>154</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528"/>
      <c r="C16" s="529"/>
      <c r="D16" s="529"/>
      <c r="E16" s="529"/>
      <c r="F16" s="529"/>
      <c r="G16" s="529"/>
      <c r="H16" s="529"/>
      <c r="I16" s="529"/>
      <c r="J16" s="529"/>
      <c r="K16" s="530"/>
      <c r="L16" s="502" t="s">
        <v>155</v>
      </c>
      <c r="M16" s="503"/>
      <c r="N16" s="503"/>
      <c r="O16" s="503"/>
      <c r="P16" s="503"/>
      <c r="Q16" s="504"/>
      <c r="R16" s="497" t="s">
        <v>156</v>
      </c>
      <c r="S16" s="498"/>
      <c r="T16" s="498"/>
      <c r="U16" s="498"/>
      <c r="V16" s="499"/>
      <c r="W16" s="515"/>
      <c r="X16" s="445"/>
      <c r="Y16" s="445"/>
      <c r="Z16" s="445"/>
      <c r="AA16" s="445"/>
      <c r="AB16" s="446"/>
      <c r="AC16" s="505">
        <v>21</v>
      </c>
      <c r="AD16" s="506"/>
      <c r="AE16" s="506"/>
      <c r="AF16" s="506"/>
      <c r="AG16" s="507"/>
      <c r="AH16" s="505">
        <v>21.4</v>
      </c>
      <c r="AI16" s="506"/>
      <c r="AJ16" s="506"/>
      <c r="AK16" s="506"/>
      <c r="AL16" s="508"/>
      <c r="AM16" s="478"/>
      <c r="AN16" s="393"/>
      <c r="AO16" s="393"/>
      <c r="AP16" s="393"/>
      <c r="AQ16" s="393"/>
      <c r="AR16" s="393"/>
      <c r="AS16" s="393"/>
      <c r="AT16" s="394"/>
      <c r="AU16" s="466"/>
      <c r="AV16" s="467"/>
      <c r="AW16" s="467"/>
      <c r="AX16" s="467"/>
      <c r="AY16" s="399" t="s">
        <v>157</v>
      </c>
      <c r="AZ16" s="400"/>
      <c r="BA16" s="400"/>
      <c r="BB16" s="400"/>
      <c r="BC16" s="400"/>
      <c r="BD16" s="400"/>
      <c r="BE16" s="400"/>
      <c r="BF16" s="400"/>
      <c r="BG16" s="400"/>
      <c r="BH16" s="400"/>
      <c r="BI16" s="400"/>
      <c r="BJ16" s="400"/>
      <c r="BK16" s="400"/>
      <c r="BL16" s="400"/>
      <c r="BM16" s="401"/>
      <c r="BN16" s="419">
        <v>43815622</v>
      </c>
      <c r="BO16" s="420"/>
      <c r="BP16" s="420"/>
      <c r="BQ16" s="420"/>
      <c r="BR16" s="420"/>
      <c r="BS16" s="420"/>
      <c r="BT16" s="420"/>
      <c r="BU16" s="421"/>
      <c r="BV16" s="419">
        <v>43917292</v>
      </c>
      <c r="BW16" s="420"/>
      <c r="BX16" s="420"/>
      <c r="BY16" s="420"/>
      <c r="BZ16" s="420"/>
      <c r="CA16" s="420"/>
      <c r="CB16" s="420"/>
      <c r="CC16" s="421"/>
      <c r="CD16" s="194"/>
      <c r="CE16" s="417"/>
      <c r="CF16" s="417"/>
      <c r="CG16" s="417"/>
      <c r="CH16" s="417"/>
      <c r="CI16" s="417"/>
      <c r="CJ16" s="417"/>
      <c r="CK16" s="417"/>
      <c r="CL16" s="417"/>
      <c r="CM16" s="417"/>
      <c r="CN16" s="417"/>
      <c r="CO16" s="417"/>
      <c r="CP16" s="417"/>
      <c r="CQ16" s="417"/>
      <c r="CR16" s="417"/>
      <c r="CS16" s="418"/>
      <c r="CT16" s="389"/>
      <c r="CU16" s="390"/>
      <c r="CV16" s="390"/>
      <c r="CW16" s="390"/>
      <c r="CX16" s="390"/>
      <c r="CY16" s="390"/>
      <c r="CZ16" s="390"/>
      <c r="DA16" s="391"/>
      <c r="DB16" s="389"/>
      <c r="DC16" s="390"/>
      <c r="DD16" s="390"/>
      <c r="DE16" s="390"/>
      <c r="DF16" s="390"/>
      <c r="DG16" s="390"/>
      <c r="DH16" s="390"/>
      <c r="DI16" s="391"/>
    </row>
    <row r="17" spans="1:113" ht="18.75" customHeight="1" thickBot="1" x14ac:dyDescent="0.25">
      <c r="A17" s="181"/>
      <c r="B17" s="531"/>
      <c r="C17" s="532"/>
      <c r="D17" s="532"/>
      <c r="E17" s="532"/>
      <c r="F17" s="532"/>
      <c r="G17" s="532"/>
      <c r="H17" s="532"/>
      <c r="I17" s="532"/>
      <c r="J17" s="532"/>
      <c r="K17" s="533"/>
      <c r="L17" s="195"/>
      <c r="M17" s="494" t="s">
        <v>158</v>
      </c>
      <c r="N17" s="495"/>
      <c r="O17" s="495"/>
      <c r="P17" s="495"/>
      <c r="Q17" s="496"/>
      <c r="R17" s="497" t="s">
        <v>159</v>
      </c>
      <c r="S17" s="498"/>
      <c r="T17" s="498"/>
      <c r="U17" s="498"/>
      <c r="V17" s="499"/>
      <c r="W17" s="500" t="s">
        <v>160</v>
      </c>
      <c r="X17" s="442"/>
      <c r="Y17" s="442"/>
      <c r="Z17" s="442"/>
      <c r="AA17" s="442"/>
      <c r="AB17" s="443"/>
      <c r="AC17" s="395">
        <v>63908</v>
      </c>
      <c r="AD17" s="396"/>
      <c r="AE17" s="396"/>
      <c r="AF17" s="396"/>
      <c r="AG17" s="397"/>
      <c r="AH17" s="395">
        <v>64810</v>
      </c>
      <c r="AI17" s="396"/>
      <c r="AJ17" s="396"/>
      <c r="AK17" s="396"/>
      <c r="AL17" s="398"/>
      <c r="AM17" s="478"/>
      <c r="AN17" s="393"/>
      <c r="AO17" s="393"/>
      <c r="AP17" s="393"/>
      <c r="AQ17" s="393"/>
      <c r="AR17" s="393"/>
      <c r="AS17" s="393"/>
      <c r="AT17" s="394"/>
      <c r="AU17" s="466"/>
      <c r="AV17" s="467"/>
      <c r="AW17" s="467"/>
      <c r="AX17" s="467"/>
      <c r="AY17" s="399" t="s">
        <v>161</v>
      </c>
      <c r="AZ17" s="400"/>
      <c r="BA17" s="400"/>
      <c r="BB17" s="400"/>
      <c r="BC17" s="400"/>
      <c r="BD17" s="400"/>
      <c r="BE17" s="400"/>
      <c r="BF17" s="400"/>
      <c r="BG17" s="400"/>
      <c r="BH17" s="400"/>
      <c r="BI17" s="400"/>
      <c r="BJ17" s="400"/>
      <c r="BK17" s="400"/>
      <c r="BL17" s="400"/>
      <c r="BM17" s="401"/>
      <c r="BN17" s="419">
        <v>28296882</v>
      </c>
      <c r="BO17" s="420"/>
      <c r="BP17" s="420"/>
      <c r="BQ17" s="420"/>
      <c r="BR17" s="420"/>
      <c r="BS17" s="420"/>
      <c r="BT17" s="420"/>
      <c r="BU17" s="421"/>
      <c r="BV17" s="419">
        <v>26913354</v>
      </c>
      <c r="BW17" s="420"/>
      <c r="BX17" s="420"/>
      <c r="BY17" s="420"/>
      <c r="BZ17" s="420"/>
      <c r="CA17" s="420"/>
      <c r="CB17" s="420"/>
      <c r="CC17" s="421"/>
      <c r="CD17" s="194"/>
      <c r="CE17" s="417"/>
      <c r="CF17" s="417"/>
      <c r="CG17" s="417"/>
      <c r="CH17" s="417"/>
      <c r="CI17" s="417"/>
      <c r="CJ17" s="417"/>
      <c r="CK17" s="417"/>
      <c r="CL17" s="417"/>
      <c r="CM17" s="417"/>
      <c r="CN17" s="417"/>
      <c r="CO17" s="417"/>
      <c r="CP17" s="417"/>
      <c r="CQ17" s="417"/>
      <c r="CR17" s="417"/>
      <c r="CS17" s="418"/>
      <c r="CT17" s="389"/>
      <c r="CU17" s="390"/>
      <c r="CV17" s="390"/>
      <c r="CW17" s="390"/>
      <c r="CX17" s="390"/>
      <c r="CY17" s="390"/>
      <c r="CZ17" s="390"/>
      <c r="DA17" s="391"/>
      <c r="DB17" s="389"/>
      <c r="DC17" s="390"/>
      <c r="DD17" s="390"/>
      <c r="DE17" s="390"/>
      <c r="DF17" s="390"/>
      <c r="DG17" s="390"/>
      <c r="DH17" s="390"/>
      <c r="DI17" s="391"/>
    </row>
    <row r="18" spans="1:113" ht="18.75" customHeight="1" thickBot="1" x14ac:dyDescent="0.25">
      <c r="A18" s="181"/>
      <c r="B18" s="471" t="s">
        <v>162</v>
      </c>
      <c r="C18" s="472"/>
      <c r="D18" s="472"/>
      <c r="E18" s="473"/>
      <c r="F18" s="473"/>
      <c r="G18" s="473"/>
      <c r="H18" s="473"/>
      <c r="I18" s="473"/>
      <c r="J18" s="473"/>
      <c r="K18" s="473"/>
      <c r="L18" s="474">
        <v>765.31</v>
      </c>
      <c r="M18" s="474"/>
      <c r="N18" s="474"/>
      <c r="O18" s="474"/>
      <c r="P18" s="474"/>
      <c r="Q18" s="474"/>
      <c r="R18" s="475"/>
      <c r="S18" s="475"/>
      <c r="T18" s="475"/>
      <c r="U18" s="475"/>
      <c r="V18" s="476"/>
      <c r="W18" s="490"/>
      <c r="X18" s="491"/>
      <c r="Y18" s="491"/>
      <c r="Z18" s="491"/>
      <c r="AA18" s="491"/>
      <c r="AB18" s="501"/>
      <c r="AC18" s="383">
        <v>74</v>
      </c>
      <c r="AD18" s="384"/>
      <c r="AE18" s="384"/>
      <c r="AF18" s="384"/>
      <c r="AG18" s="477"/>
      <c r="AH18" s="383">
        <v>72.8</v>
      </c>
      <c r="AI18" s="384"/>
      <c r="AJ18" s="384"/>
      <c r="AK18" s="384"/>
      <c r="AL18" s="385"/>
      <c r="AM18" s="478"/>
      <c r="AN18" s="393"/>
      <c r="AO18" s="393"/>
      <c r="AP18" s="393"/>
      <c r="AQ18" s="393"/>
      <c r="AR18" s="393"/>
      <c r="AS18" s="393"/>
      <c r="AT18" s="394"/>
      <c r="AU18" s="466"/>
      <c r="AV18" s="467"/>
      <c r="AW18" s="467"/>
      <c r="AX18" s="467"/>
      <c r="AY18" s="399" t="s">
        <v>163</v>
      </c>
      <c r="AZ18" s="400"/>
      <c r="BA18" s="400"/>
      <c r="BB18" s="400"/>
      <c r="BC18" s="400"/>
      <c r="BD18" s="400"/>
      <c r="BE18" s="400"/>
      <c r="BF18" s="400"/>
      <c r="BG18" s="400"/>
      <c r="BH18" s="400"/>
      <c r="BI18" s="400"/>
      <c r="BJ18" s="400"/>
      <c r="BK18" s="400"/>
      <c r="BL18" s="400"/>
      <c r="BM18" s="401"/>
      <c r="BN18" s="419">
        <v>46613200</v>
      </c>
      <c r="BO18" s="420"/>
      <c r="BP18" s="420"/>
      <c r="BQ18" s="420"/>
      <c r="BR18" s="420"/>
      <c r="BS18" s="420"/>
      <c r="BT18" s="420"/>
      <c r="BU18" s="421"/>
      <c r="BV18" s="419">
        <v>46823010</v>
      </c>
      <c r="BW18" s="420"/>
      <c r="BX18" s="420"/>
      <c r="BY18" s="420"/>
      <c r="BZ18" s="420"/>
      <c r="CA18" s="420"/>
      <c r="CB18" s="420"/>
      <c r="CC18" s="421"/>
      <c r="CD18" s="194"/>
      <c r="CE18" s="417"/>
      <c r="CF18" s="417"/>
      <c r="CG18" s="417"/>
      <c r="CH18" s="417"/>
      <c r="CI18" s="417"/>
      <c r="CJ18" s="417"/>
      <c r="CK18" s="417"/>
      <c r="CL18" s="417"/>
      <c r="CM18" s="417"/>
      <c r="CN18" s="417"/>
      <c r="CO18" s="417"/>
      <c r="CP18" s="417"/>
      <c r="CQ18" s="417"/>
      <c r="CR18" s="417"/>
      <c r="CS18" s="418"/>
      <c r="CT18" s="389"/>
      <c r="CU18" s="390"/>
      <c r="CV18" s="390"/>
      <c r="CW18" s="390"/>
      <c r="CX18" s="390"/>
      <c r="CY18" s="390"/>
      <c r="CZ18" s="390"/>
      <c r="DA18" s="391"/>
      <c r="DB18" s="389"/>
      <c r="DC18" s="390"/>
      <c r="DD18" s="390"/>
      <c r="DE18" s="390"/>
      <c r="DF18" s="390"/>
      <c r="DG18" s="390"/>
      <c r="DH18" s="390"/>
      <c r="DI18" s="391"/>
    </row>
    <row r="19" spans="1:113" ht="18.75" customHeight="1" thickBot="1" x14ac:dyDescent="0.25">
      <c r="A19" s="181"/>
      <c r="B19" s="471" t="s">
        <v>164</v>
      </c>
      <c r="C19" s="472"/>
      <c r="D19" s="472"/>
      <c r="E19" s="473"/>
      <c r="F19" s="473"/>
      <c r="G19" s="473"/>
      <c r="H19" s="473"/>
      <c r="I19" s="473"/>
      <c r="J19" s="473"/>
      <c r="K19" s="473"/>
      <c r="L19" s="479">
        <v>246</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493"/>
      <c r="AM19" s="478"/>
      <c r="AN19" s="393"/>
      <c r="AO19" s="393"/>
      <c r="AP19" s="393"/>
      <c r="AQ19" s="393"/>
      <c r="AR19" s="393"/>
      <c r="AS19" s="393"/>
      <c r="AT19" s="394"/>
      <c r="AU19" s="466"/>
      <c r="AV19" s="467"/>
      <c r="AW19" s="467"/>
      <c r="AX19" s="467"/>
      <c r="AY19" s="399" t="s">
        <v>165</v>
      </c>
      <c r="AZ19" s="400"/>
      <c r="BA19" s="400"/>
      <c r="BB19" s="400"/>
      <c r="BC19" s="400"/>
      <c r="BD19" s="400"/>
      <c r="BE19" s="400"/>
      <c r="BF19" s="400"/>
      <c r="BG19" s="400"/>
      <c r="BH19" s="400"/>
      <c r="BI19" s="400"/>
      <c r="BJ19" s="400"/>
      <c r="BK19" s="400"/>
      <c r="BL19" s="400"/>
      <c r="BM19" s="401"/>
      <c r="BN19" s="419">
        <v>62782441</v>
      </c>
      <c r="BO19" s="420"/>
      <c r="BP19" s="420"/>
      <c r="BQ19" s="420"/>
      <c r="BR19" s="420"/>
      <c r="BS19" s="420"/>
      <c r="BT19" s="420"/>
      <c r="BU19" s="421"/>
      <c r="BV19" s="419">
        <v>63191385</v>
      </c>
      <c r="BW19" s="420"/>
      <c r="BX19" s="420"/>
      <c r="BY19" s="420"/>
      <c r="BZ19" s="420"/>
      <c r="CA19" s="420"/>
      <c r="CB19" s="420"/>
      <c r="CC19" s="421"/>
      <c r="CD19" s="194"/>
      <c r="CE19" s="417"/>
      <c r="CF19" s="417"/>
      <c r="CG19" s="417"/>
      <c r="CH19" s="417"/>
      <c r="CI19" s="417"/>
      <c r="CJ19" s="417"/>
      <c r="CK19" s="417"/>
      <c r="CL19" s="417"/>
      <c r="CM19" s="417"/>
      <c r="CN19" s="417"/>
      <c r="CO19" s="417"/>
      <c r="CP19" s="417"/>
      <c r="CQ19" s="417"/>
      <c r="CR19" s="417"/>
      <c r="CS19" s="418"/>
      <c r="CT19" s="389"/>
      <c r="CU19" s="390"/>
      <c r="CV19" s="390"/>
      <c r="CW19" s="390"/>
      <c r="CX19" s="390"/>
      <c r="CY19" s="390"/>
      <c r="CZ19" s="390"/>
      <c r="DA19" s="391"/>
      <c r="DB19" s="389"/>
      <c r="DC19" s="390"/>
      <c r="DD19" s="390"/>
      <c r="DE19" s="390"/>
      <c r="DF19" s="390"/>
      <c r="DG19" s="390"/>
      <c r="DH19" s="390"/>
      <c r="DI19" s="391"/>
    </row>
    <row r="20" spans="1:113" ht="18.75" customHeight="1" thickBot="1" x14ac:dyDescent="0.25">
      <c r="A20" s="181"/>
      <c r="B20" s="471" t="s">
        <v>166</v>
      </c>
      <c r="C20" s="472"/>
      <c r="D20" s="472"/>
      <c r="E20" s="473"/>
      <c r="F20" s="473"/>
      <c r="G20" s="473"/>
      <c r="H20" s="473"/>
      <c r="I20" s="473"/>
      <c r="J20" s="473"/>
      <c r="K20" s="473"/>
      <c r="L20" s="479">
        <v>77029</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75"/>
      <c r="AO20" s="375"/>
      <c r="AP20" s="375"/>
      <c r="AQ20" s="375"/>
      <c r="AR20" s="375"/>
      <c r="AS20" s="375"/>
      <c r="AT20" s="376"/>
      <c r="AU20" s="485"/>
      <c r="AV20" s="486"/>
      <c r="AW20" s="486"/>
      <c r="AX20" s="487"/>
      <c r="AY20" s="399"/>
      <c r="AZ20" s="400"/>
      <c r="BA20" s="400"/>
      <c r="BB20" s="400"/>
      <c r="BC20" s="400"/>
      <c r="BD20" s="400"/>
      <c r="BE20" s="400"/>
      <c r="BF20" s="400"/>
      <c r="BG20" s="400"/>
      <c r="BH20" s="400"/>
      <c r="BI20" s="400"/>
      <c r="BJ20" s="400"/>
      <c r="BK20" s="400"/>
      <c r="BL20" s="400"/>
      <c r="BM20" s="401"/>
      <c r="BN20" s="419"/>
      <c r="BO20" s="420"/>
      <c r="BP20" s="420"/>
      <c r="BQ20" s="420"/>
      <c r="BR20" s="420"/>
      <c r="BS20" s="420"/>
      <c r="BT20" s="420"/>
      <c r="BU20" s="421"/>
      <c r="BV20" s="419"/>
      <c r="BW20" s="420"/>
      <c r="BX20" s="420"/>
      <c r="BY20" s="420"/>
      <c r="BZ20" s="420"/>
      <c r="CA20" s="420"/>
      <c r="CB20" s="420"/>
      <c r="CC20" s="421"/>
      <c r="CD20" s="194"/>
      <c r="CE20" s="417"/>
      <c r="CF20" s="417"/>
      <c r="CG20" s="417"/>
      <c r="CH20" s="417"/>
      <c r="CI20" s="417"/>
      <c r="CJ20" s="417"/>
      <c r="CK20" s="417"/>
      <c r="CL20" s="417"/>
      <c r="CM20" s="417"/>
      <c r="CN20" s="417"/>
      <c r="CO20" s="417"/>
      <c r="CP20" s="417"/>
      <c r="CQ20" s="417"/>
      <c r="CR20" s="417"/>
      <c r="CS20" s="418"/>
      <c r="CT20" s="389"/>
      <c r="CU20" s="390"/>
      <c r="CV20" s="390"/>
      <c r="CW20" s="390"/>
      <c r="CX20" s="390"/>
      <c r="CY20" s="390"/>
      <c r="CZ20" s="390"/>
      <c r="DA20" s="391"/>
      <c r="DB20" s="389"/>
      <c r="DC20" s="390"/>
      <c r="DD20" s="390"/>
      <c r="DE20" s="390"/>
      <c r="DF20" s="390"/>
      <c r="DG20" s="390"/>
      <c r="DH20" s="390"/>
      <c r="DI20" s="391"/>
    </row>
    <row r="21" spans="1:113" ht="18.75" customHeight="1" thickBot="1" x14ac:dyDescent="0.25">
      <c r="A21" s="181"/>
      <c r="B21" s="468" t="s">
        <v>167</v>
      </c>
      <c r="C21" s="469"/>
      <c r="D21" s="469"/>
      <c r="E21" s="469"/>
      <c r="F21" s="469"/>
      <c r="G21" s="469"/>
      <c r="H21" s="469"/>
      <c r="I21" s="469"/>
      <c r="J21" s="469"/>
      <c r="K21" s="469"/>
      <c r="L21" s="469"/>
      <c r="M21" s="469"/>
      <c r="N21" s="469"/>
      <c r="O21" s="469"/>
      <c r="P21" s="469"/>
      <c r="Q21" s="469"/>
      <c r="R21" s="469"/>
      <c r="S21" s="469"/>
      <c r="T21" s="469"/>
      <c r="U21" s="469"/>
      <c r="V21" s="469"/>
      <c r="W21" s="469"/>
      <c r="X21" s="469"/>
      <c r="Y21" s="469"/>
      <c r="Z21" s="469"/>
      <c r="AA21" s="469"/>
      <c r="AB21" s="469"/>
      <c r="AC21" s="469"/>
      <c r="AD21" s="469"/>
      <c r="AE21" s="469"/>
      <c r="AF21" s="469"/>
      <c r="AG21" s="469"/>
      <c r="AH21" s="469"/>
      <c r="AI21" s="469"/>
      <c r="AJ21" s="469"/>
      <c r="AK21" s="469"/>
      <c r="AL21" s="469"/>
      <c r="AM21" s="469"/>
      <c r="AN21" s="469"/>
      <c r="AO21" s="469"/>
      <c r="AP21" s="469"/>
      <c r="AQ21" s="469"/>
      <c r="AR21" s="469"/>
      <c r="AS21" s="469"/>
      <c r="AT21" s="469"/>
      <c r="AU21" s="469"/>
      <c r="AV21" s="469"/>
      <c r="AW21" s="469"/>
      <c r="AX21" s="470"/>
      <c r="AY21" s="386"/>
      <c r="AZ21" s="387"/>
      <c r="BA21" s="387"/>
      <c r="BB21" s="387"/>
      <c r="BC21" s="387"/>
      <c r="BD21" s="387"/>
      <c r="BE21" s="387"/>
      <c r="BF21" s="387"/>
      <c r="BG21" s="387"/>
      <c r="BH21" s="387"/>
      <c r="BI21" s="387"/>
      <c r="BJ21" s="387"/>
      <c r="BK21" s="387"/>
      <c r="BL21" s="387"/>
      <c r="BM21" s="388"/>
      <c r="BN21" s="422"/>
      <c r="BO21" s="423"/>
      <c r="BP21" s="423"/>
      <c r="BQ21" s="423"/>
      <c r="BR21" s="423"/>
      <c r="BS21" s="423"/>
      <c r="BT21" s="423"/>
      <c r="BU21" s="424"/>
      <c r="BV21" s="422"/>
      <c r="BW21" s="423"/>
      <c r="BX21" s="423"/>
      <c r="BY21" s="423"/>
      <c r="BZ21" s="423"/>
      <c r="CA21" s="423"/>
      <c r="CB21" s="423"/>
      <c r="CC21" s="424"/>
      <c r="CD21" s="194"/>
      <c r="CE21" s="417"/>
      <c r="CF21" s="417"/>
      <c r="CG21" s="417"/>
      <c r="CH21" s="417"/>
      <c r="CI21" s="417"/>
      <c r="CJ21" s="417"/>
      <c r="CK21" s="417"/>
      <c r="CL21" s="417"/>
      <c r="CM21" s="417"/>
      <c r="CN21" s="417"/>
      <c r="CO21" s="417"/>
      <c r="CP21" s="417"/>
      <c r="CQ21" s="417"/>
      <c r="CR21" s="417"/>
      <c r="CS21" s="418"/>
      <c r="CT21" s="389"/>
      <c r="CU21" s="390"/>
      <c r="CV21" s="390"/>
      <c r="CW21" s="390"/>
      <c r="CX21" s="390"/>
      <c r="CY21" s="390"/>
      <c r="CZ21" s="390"/>
      <c r="DA21" s="391"/>
      <c r="DB21" s="389"/>
      <c r="DC21" s="390"/>
      <c r="DD21" s="390"/>
      <c r="DE21" s="390"/>
      <c r="DF21" s="390"/>
      <c r="DG21" s="390"/>
      <c r="DH21" s="390"/>
      <c r="DI21" s="391"/>
    </row>
    <row r="22" spans="1:113" ht="18.75" customHeight="1" x14ac:dyDescent="0.2">
      <c r="A22" s="181"/>
      <c r="B22" s="432" t="s">
        <v>168</v>
      </c>
      <c r="C22" s="433"/>
      <c r="D22" s="434"/>
      <c r="E22" s="441" t="s">
        <v>1</v>
      </c>
      <c r="F22" s="442"/>
      <c r="G22" s="442"/>
      <c r="H22" s="442"/>
      <c r="I22" s="442"/>
      <c r="J22" s="442"/>
      <c r="K22" s="443"/>
      <c r="L22" s="441" t="s">
        <v>169</v>
      </c>
      <c r="M22" s="442"/>
      <c r="N22" s="442"/>
      <c r="O22" s="442"/>
      <c r="P22" s="443"/>
      <c r="Q22" s="447" t="s">
        <v>170</v>
      </c>
      <c r="R22" s="448"/>
      <c r="S22" s="448"/>
      <c r="T22" s="448"/>
      <c r="U22" s="448"/>
      <c r="V22" s="449"/>
      <c r="W22" s="453" t="s">
        <v>171</v>
      </c>
      <c r="X22" s="433"/>
      <c r="Y22" s="434"/>
      <c r="Z22" s="441" t="s">
        <v>1</v>
      </c>
      <c r="AA22" s="442"/>
      <c r="AB22" s="442"/>
      <c r="AC22" s="442"/>
      <c r="AD22" s="442"/>
      <c r="AE22" s="442"/>
      <c r="AF22" s="442"/>
      <c r="AG22" s="443"/>
      <c r="AH22" s="458" t="s">
        <v>172</v>
      </c>
      <c r="AI22" s="442"/>
      <c r="AJ22" s="442"/>
      <c r="AK22" s="442"/>
      <c r="AL22" s="443"/>
      <c r="AM22" s="458" t="s">
        <v>173</v>
      </c>
      <c r="AN22" s="459"/>
      <c r="AO22" s="459"/>
      <c r="AP22" s="459"/>
      <c r="AQ22" s="459"/>
      <c r="AR22" s="460"/>
      <c r="AS22" s="447" t="s">
        <v>170</v>
      </c>
      <c r="AT22" s="448"/>
      <c r="AU22" s="448"/>
      <c r="AV22" s="448"/>
      <c r="AW22" s="448"/>
      <c r="AX22" s="464"/>
      <c r="AY22" s="411" t="s">
        <v>174</v>
      </c>
      <c r="AZ22" s="412"/>
      <c r="BA22" s="412"/>
      <c r="BB22" s="412"/>
      <c r="BC22" s="412"/>
      <c r="BD22" s="412"/>
      <c r="BE22" s="412"/>
      <c r="BF22" s="412"/>
      <c r="BG22" s="412"/>
      <c r="BH22" s="412"/>
      <c r="BI22" s="412"/>
      <c r="BJ22" s="412"/>
      <c r="BK22" s="412"/>
      <c r="BL22" s="412"/>
      <c r="BM22" s="413"/>
      <c r="BN22" s="414">
        <v>115229455</v>
      </c>
      <c r="BO22" s="415"/>
      <c r="BP22" s="415"/>
      <c r="BQ22" s="415"/>
      <c r="BR22" s="415"/>
      <c r="BS22" s="415"/>
      <c r="BT22" s="415"/>
      <c r="BU22" s="416"/>
      <c r="BV22" s="414">
        <v>116094514</v>
      </c>
      <c r="BW22" s="415"/>
      <c r="BX22" s="415"/>
      <c r="BY22" s="415"/>
      <c r="BZ22" s="415"/>
      <c r="CA22" s="415"/>
      <c r="CB22" s="415"/>
      <c r="CC22" s="416"/>
      <c r="CD22" s="194"/>
      <c r="CE22" s="417"/>
      <c r="CF22" s="417"/>
      <c r="CG22" s="417"/>
      <c r="CH22" s="417"/>
      <c r="CI22" s="417"/>
      <c r="CJ22" s="417"/>
      <c r="CK22" s="417"/>
      <c r="CL22" s="417"/>
      <c r="CM22" s="417"/>
      <c r="CN22" s="417"/>
      <c r="CO22" s="417"/>
      <c r="CP22" s="417"/>
      <c r="CQ22" s="417"/>
      <c r="CR22" s="417"/>
      <c r="CS22" s="418"/>
      <c r="CT22" s="389"/>
      <c r="CU22" s="390"/>
      <c r="CV22" s="390"/>
      <c r="CW22" s="390"/>
      <c r="CX22" s="390"/>
      <c r="CY22" s="390"/>
      <c r="CZ22" s="390"/>
      <c r="DA22" s="391"/>
      <c r="DB22" s="389"/>
      <c r="DC22" s="390"/>
      <c r="DD22" s="390"/>
      <c r="DE22" s="390"/>
      <c r="DF22" s="390"/>
      <c r="DG22" s="390"/>
      <c r="DH22" s="390"/>
      <c r="DI22" s="391"/>
    </row>
    <row r="23" spans="1:113" ht="18.75" customHeight="1" x14ac:dyDescent="0.2">
      <c r="A23" s="181"/>
      <c r="B23" s="435"/>
      <c r="C23" s="436"/>
      <c r="D23" s="437"/>
      <c r="E23" s="444"/>
      <c r="F23" s="445"/>
      <c r="G23" s="445"/>
      <c r="H23" s="445"/>
      <c r="I23" s="445"/>
      <c r="J23" s="445"/>
      <c r="K23" s="446"/>
      <c r="L23" s="444"/>
      <c r="M23" s="445"/>
      <c r="N23" s="445"/>
      <c r="O23" s="445"/>
      <c r="P23" s="446"/>
      <c r="Q23" s="450"/>
      <c r="R23" s="451"/>
      <c r="S23" s="451"/>
      <c r="T23" s="451"/>
      <c r="U23" s="451"/>
      <c r="V23" s="452"/>
      <c r="W23" s="454"/>
      <c r="X23" s="436"/>
      <c r="Y23" s="437"/>
      <c r="Z23" s="444"/>
      <c r="AA23" s="445"/>
      <c r="AB23" s="445"/>
      <c r="AC23" s="445"/>
      <c r="AD23" s="445"/>
      <c r="AE23" s="445"/>
      <c r="AF23" s="445"/>
      <c r="AG23" s="446"/>
      <c r="AH23" s="444"/>
      <c r="AI23" s="445"/>
      <c r="AJ23" s="445"/>
      <c r="AK23" s="445"/>
      <c r="AL23" s="446"/>
      <c r="AM23" s="461"/>
      <c r="AN23" s="462"/>
      <c r="AO23" s="462"/>
      <c r="AP23" s="462"/>
      <c r="AQ23" s="462"/>
      <c r="AR23" s="463"/>
      <c r="AS23" s="450"/>
      <c r="AT23" s="451"/>
      <c r="AU23" s="451"/>
      <c r="AV23" s="451"/>
      <c r="AW23" s="451"/>
      <c r="AX23" s="465"/>
      <c r="AY23" s="399" t="s">
        <v>175</v>
      </c>
      <c r="AZ23" s="400"/>
      <c r="BA23" s="400"/>
      <c r="BB23" s="400"/>
      <c r="BC23" s="400"/>
      <c r="BD23" s="400"/>
      <c r="BE23" s="400"/>
      <c r="BF23" s="400"/>
      <c r="BG23" s="400"/>
      <c r="BH23" s="400"/>
      <c r="BI23" s="400"/>
      <c r="BJ23" s="400"/>
      <c r="BK23" s="400"/>
      <c r="BL23" s="400"/>
      <c r="BM23" s="401"/>
      <c r="BN23" s="419">
        <v>71172673</v>
      </c>
      <c r="BO23" s="420"/>
      <c r="BP23" s="420"/>
      <c r="BQ23" s="420"/>
      <c r="BR23" s="420"/>
      <c r="BS23" s="420"/>
      <c r="BT23" s="420"/>
      <c r="BU23" s="421"/>
      <c r="BV23" s="419">
        <v>69051930</v>
      </c>
      <c r="BW23" s="420"/>
      <c r="BX23" s="420"/>
      <c r="BY23" s="420"/>
      <c r="BZ23" s="420"/>
      <c r="CA23" s="420"/>
      <c r="CB23" s="420"/>
      <c r="CC23" s="421"/>
      <c r="CD23" s="194"/>
      <c r="CE23" s="417"/>
      <c r="CF23" s="417"/>
      <c r="CG23" s="417"/>
      <c r="CH23" s="417"/>
      <c r="CI23" s="417"/>
      <c r="CJ23" s="417"/>
      <c r="CK23" s="417"/>
      <c r="CL23" s="417"/>
      <c r="CM23" s="417"/>
      <c r="CN23" s="417"/>
      <c r="CO23" s="417"/>
      <c r="CP23" s="417"/>
      <c r="CQ23" s="417"/>
      <c r="CR23" s="417"/>
      <c r="CS23" s="418"/>
      <c r="CT23" s="389"/>
      <c r="CU23" s="390"/>
      <c r="CV23" s="390"/>
      <c r="CW23" s="390"/>
      <c r="CX23" s="390"/>
      <c r="CY23" s="390"/>
      <c r="CZ23" s="390"/>
      <c r="DA23" s="391"/>
      <c r="DB23" s="389"/>
      <c r="DC23" s="390"/>
      <c r="DD23" s="390"/>
      <c r="DE23" s="390"/>
      <c r="DF23" s="390"/>
      <c r="DG23" s="390"/>
      <c r="DH23" s="390"/>
      <c r="DI23" s="391"/>
    </row>
    <row r="24" spans="1:113" ht="18.75" customHeight="1" thickBot="1" x14ac:dyDescent="0.25">
      <c r="A24" s="181"/>
      <c r="B24" s="435"/>
      <c r="C24" s="436"/>
      <c r="D24" s="437"/>
      <c r="E24" s="392" t="s">
        <v>176</v>
      </c>
      <c r="F24" s="393"/>
      <c r="G24" s="393"/>
      <c r="H24" s="393"/>
      <c r="I24" s="393"/>
      <c r="J24" s="393"/>
      <c r="K24" s="394"/>
      <c r="L24" s="395">
        <v>1</v>
      </c>
      <c r="M24" s="396"/>
      <c r="N24" s="396"/>
      <c r="O24" s="396"/>
      <c r="P24" s="397"/>
      <c r="Q24" s="395">
        <v>10260</v>
      </c>
      <c r="R24" s="396"/>
      <c r="S24" s="396"/>
      <c r="T24" s="396"/>
      <c r="U24" s="396"/>
      <c r="V24" s="397"/>
      <c r="W24" s="454"/>
      <c r="X24" s="436"/>
      <c r="Y24" s="437"/>
      <c r="Z24" s="392" t="s">
        <v>177</v>
      </c>
      <c r="AA24" s="393"/>
      <c r="AB24" s="393"/>
      <c r="AC24" s="393"/>
      <c r="AD24" s="393"/>
      <c r="AE24" s="393"/>
      <c r="AF24" s="393"/>
      <c r="AG24" s="394"/>
      <c r="AH24" s="395">
        <v>1184</v>
      </c>
      <c r="AI24" s="396"/>
      <c r="AJ24" s="396"/>
      <c r="AK24" s="396"/>
      <c r="AL24" s="397"/>
      <c r="AM24" s="395">
        <v>3650272</v>
      </c>
      <c r="AN24" s="396"/>
      <c r="AO24" s="396"/>
      <c r="AP24" s="396"/>
      <c r="AQ24" s="396"/>
      <c r="AR24" s="397"/>
      <c r="AS24" s="395">
        <v>3083</v>
      </c>
      <c r="AT24" s="396"/>
      <c r="AU24" s="396"/>
      <c r="AV24" s="396"/>
      <c r="AW24" s="396"/>
      <c r="AX24" s="398"/>
      <c r="AY24" s="386" t="s">
        <v>178</v>
      </c>
      <c r="AZ24" s="387"/>
      <c r="BA24" s="387"/>
      <c r="BB24" s="387"/>
      <c r="BC24" s="387"/>
      <c r="BD24" s="387"/>
      <c r="BE24" s="387"/>
      <c r="BF24" s="387"/>
      <c r="BG24" s="387"/>
      <c r="BH24" s="387"/>
      <c r="BI24" s="387"/>
      <c r="BJ24" s="387"/>
      <c r="BK24" s="387"/>
      <c r="BL24" s="387"/>
      <c r="BM24" s="388"/>
      <c r="BN24" s="419">
        <v>80325111</v>
      </c>
      <c r="BO24" s="420"/>
      <c r="BP24" s="420"/>
      <c r="BQ24" s="420"/>
      <c r="BR24" s="420"/>
      <c r="BS24" s="420"/>
      <c r="BT24" s="420"/>
      <c r="BU24" s="421"/>
      <c r="BV24" s="419">
        <v>79625735</v>
      </c>
      <c r="BW24" s="420"/>
      <c r="BX24" s="420"/>
      <c r="BY24" s="420"/>
      <c r="BZ24" s="420"/>
      <c r="CA24" s="420"/>
      <c r="CB24" s="420"/>
      <c r="CC24" s="421"/>
      <c r="CD24" s="194"/>
      <c r="CE24" s="417"/>
      <c r="CF24" s="417"/>
      <c r="CG24" s="417"/>
      <c r="CH24" s="417"/>
      <c r="CI24" s="417"/>
      <c r="CJ24" s="417"/>
      <c r="CK24" s="417"/>
      <c r="CL24" s="417"/>
      <c r="CM24" s="417"/>
      <c r="CN24" s="417"/>
      <c r="CO24" s="417"/>
      <c r="CP24" s="417"/>
      <c r="CQ24" s="417"/>
      <c r="CR24" s="417"/>
      <c r="CS24" s="418"/>
      <c r="CT24" s="389"/>
      <c r="CU24" s="390"/>
      <c r="CV24" s="390"/>
      <c r="CW24" s="390"/>
      <c r="CX24" s="390"/>
      <c r="CY24" s="390"/>
      <c r="CZ24" s="390"/>
      <c r="DA24" s="391"/>
      <c r="DB24" s="389"/>
      <c r="DC24" s="390"/>
      <c r="DD24" s="390"/>
      <c r="DE24" s="390"/>
      <c r="DF24" s="390"/>
      <c r="DG24" s="390"/>
      <c r="DH24" s="390"/>
      <c r="DI24" s="391"/>
    </row>
    <row r="25" spans="1:113" ht="18.75" customHeight="1" x14ac:dyDescent="0.2">
      <c r="A25" s="181"/>
      <c r="B25" s="435"/>
      <c r="C25" s="436"/>
      <c r="D25" s="437"/>
      <c r="E25" s="392" t="s">
        <v>179</v>
      </c>
      <c r="F25" s="393"/>
      <c r="G25" s="393"/>
      <c r="H25" s="393"/>
      <c r="I25" s="393"/>
      <c r="J25" s="393"/>
      <c r="K25" s="394"/>
      <c r="L25" s="395">
        <v>1</v>
      </c>
      <c r="M25" s="396"/>
      <c r="N25" s="396"/>
      <c r="O25" s="396"/>
      <c r="P25" s="397"/>
      <c r="Q25" s="395">
        <v>8500</v>
      </c>
      <c r="R25" s="396"/>
      <c r="S25" s="396"/>
      <c r="T25" s="396"/>
      <c r="U25" s="396"/>
      <c r="V25" s="397"/>
      <c r="W25" s="454"/>
      <c r="X25" s="436"/>
      <c r="Y25" s="437"/>
      <c r="Z25" s="392" t="s">
        <v>180</v>
      </c>
      <c r="AA25" s="393"/>
      <c r="AB25" s="393"/>
      <c r="AC25" s="393"/>
      <c r="AD25" s="393"/>
      <c r="AE25" s="393"/>
      <c r="AF25" s="393"/>
      <c r="AG25" s="394"/>
      <c r="AH25" s="395" t="s">
        <v>181</v>
      </c>
      <c r="AI25" s="396"/>
      <c r="AJ25" s="396"/>
      <c r="AK25" s="396"/>
      <c r="AL25" s="397"/>
      <c r="AM25" s="395" t="s">
        <v>181</v>
      </c>
      <c r="AN25" s="396"/>
      <c r="AO25" s="396"/>
      <c r="AP25" s="396"/>
      <c r="AQ25" s="396"/>
      <c r="AR25" s="397"/>
      <c r="AS25" s="395" t="s">
        <v>181</v>
      </c>
      <c r="AT25" s="396"/>
      <c r="AU25" s="396"/>
      <c r="AV25" s="396"/>
      <c r="AW25" s="396"/>
      <c r="AX25" s="398"/>
      <c r="AY25" s="411" t="s">
        <v>182</v>
      </c>
      <c r="AZ25" s="412"/>
      <c r="BA25" s="412"/>
      <c r="BB25" s="412"/>
      <c r="BC25" s="412"/>
      <c r="BD25" s="412"/>
      <c r="BE25" s="412"/>
      <c r="BF25" s="412"/>
      <c r="BG25" s="412"/>
      <c r="BH25" s="412"/>
      <c r="BI25" s="412"/>
      <c r="BJ25" s="412"/>
      <c r="BK25" s="412"/>
      <c r="BL25" s="412"/>
      <c r="BM25" s="413"/>
      <c r="BN25" s="414">
        <v>23585327</v>
      </c>
      <c r="BO25" s="415"/>
      <c r="BP25" s="415"/>
      <c r="BQ25" s="415"/>
      <c r="BR25" s="415"/>
      <c r="BS25" s="415"/>
      <c r="BT25" s="415"/>
      <c r="BU25" s="416"/>
      <c r="BV25" s="414">
        <v>21303742</v>
      </c>
      <c r="BW25" s="415"/>
      <c r="BX25" s="415"/>
      <c r="BY25" s="415"/>
      <c r="BZ25" s="415"/>
      <c r="CA25" s="415"/>
      <c r="CB25" s="415"/>
      <c r="CC25" s="416"/>
      <c r="CD25" s="194"/>
      <c r="CE25" s="417"/>
      <c r="CF25" s="417"/>
      <c r="CG25" s="417"/>
      <c r="CH25" s="417"/>
      <c r="CI25" s="417"/>
      <c r="CJ25" s="417"/>
      <c r="CK25" s="417"/>
      <c r="CL25" s="417"/>
      <c r="CM25" s="417"/>
      <c r="CN25" s="417"/>
      <c r="CO25" s="417"/>
      <c r="CP25" s="417"/>
      <c r="CQ25" s="417"/>
      <c r="CR25" s="417"/>
      <c r="CS25" s="418"/>
      <c r="CT25" s="389"/>
      <c r="CU25" s="390"/>
      <c r="CV25" s="390"/>
      <c r="CW25" s="390"/>
      <c r="CX25" s="390"/>
      <c r="CY25" s="390"/>
      <c r="CZ25" s="390"/>
      <c r="DA25" s="391"/>
      <c r="DB25" s="389"/>
      <c r="DC25" s="390"/>
      <c r="DD25" s="390"/>
      <c r="DE25" s="390"/>
      <c r="DF25" s="390"/>
      <c r="DG25" s="390"/>
      <c r="DH25" s="390"/>
      <c r="DI25" s="391"/>
    </row>
    <row r="26" spans="1:113" ht="18.75" customHeight="1" x14ac:dyDescent="0.2">
      <c r="A26" s="181"/>
      <c r="B26" s="435"/>
      <c r="C26" s="436"/>
      <c r="D26" s="437"/>
      <c r="E26" s="392" t="s">
        <v>183</v>
      </c>
      <c r="F26" s="393"/>
      <c r="G26" s="393"/>
      <c r="H26" s="393"/>
      <c r="I26" s="393"/>
      <c r="J26" s="393"/>
      <c r="K26" s="394"/>
      <c r="L26" s="395">
        <v>1</v>
      </c>
      <c r="M26" s="396"/>
      <c r="N26" s="396"/>
      <c r="O26" s="396"/>
      <c r="P26" s="397"/>
      <c r="Q26" s="395">
        <v>7220</v>
      </c>
      <c r="R26" s="396"/>
      <c r="S26" s="396"/>
      <c r="T26" s="396"/>
      <c r="U26" s="396"/>
      <c r="V26" s="397"/>
      <c r="W26" s="454"/>
      <c r="X26" s="436"/>
      <c r="Y26" s="437"/>
      <c r="Z26" s="392" t="s">
        <v>184</v>
      </c>
      <c r="AA26" s="430"/>
      <c r="AB26" s="430"/>
      <c r="AC26" s="430"/>
      <c r="AD26" s="430"/>
      <c r="AE26" s="430"/>
      <c r="AF26" s="430"/>
      <c r="AG26" s="431"/>
      <c r="AH26" s="395">
        <v>54</v>
      </c>
      <c r="AI26" s="396"/>
      <c r="AJ26" s="396"/>
      <c r="AK26" s="396"/>
      <c r="AL26" s="397"/>
      <c r="AM26" s="395">
        <v>167076</v>
      </c>
      <c r="AN26" s="396"/>
      <c r="AO26" s="396"/>
      <c r="AP26" s="396"/>
      <c r="AQ26" s="396"/>
      <c r="AR26" s="397"/>
      <c r="AS26" s="395">
        <v>3094</v>
      </c>
      <c r="AT26" s="396"/>
      <c r="AU26" s="396"/>
      <c r="AV26" s="396"/>
      <c r="AW26" s="396"/>
      <c r="AX26" s="398"/>
      <c r="AY26" s="428" t="s">
        <v>185</v>
      </c>
      <c r="AZ26" s="373"/>
      <c r="BA26" s="373"/>
      <c r="BB26" s="373"/>
      <c r="BC26" s="373"/>
      <c r="BD26" s="373"/>
      <c r="BE26" s="373"/>
      <c r="BF26" s="373"/>
      <c r="BG26" s="373"/>
      <c r="BH26" s="373"/>
      <c r="BI26" s="373"/>
      <c r="BJ26" s="373"/>
      <c r="BK26" s="373"/>
      <c r="BL26" s="373"/>
      <c r="BM26" s="429"/>
      <c r="BN26" s="419" t="s">
        <v>181</v>
      </c>
      <c r="BO26" s="420"/>
      <c r="BP26" s="420"/>
      <c r="BQ26" s="420"/>
      <c r="BR26" s="420"/>
      <c r="BS26" s="420"/>
      <c r="BT26" s="420"/>
      <c r="BU26" s="421"/>
      <c r="BV26" s="419" t="s">
        <v>181</v>
      </c>
      <c r="BW26" s="420"/>
      <c r="BX26" s="420"/>
      <c r="BY26" s="420"/>
      <c r="BZ26" s="420"/>
      <c r="CA26" s="420"/>
      <c r="CB26" s="420"/>
      <c r="CC26" s="421"/>
      <c r="CD26" s="194"/>
      <c r="CE26" s="417"/>
      <c r="CF26" s="417"/>
      <c r="CG26" s="417"/>
      <c r="CH26" s="417"/>
      <c r="CI26" s="417"/>
      <c r="CJ26" s="417"/>
      <c r="CK26" s="417"/>
      <c r="CL26" s="417"/>
      <c r="CM26" s="417"/>
      <c r="CN26" s="417"/>
      <c r="CO26" s="417"/>
      <c r="CP26" s="417"/>
      <c r="CQ26" s="417"/>
      <c r="CR26" s="417"/>
      <c r="CS26" s="418"/>
      <c r="CT26" s="389"/>
      <c r="CU26" s="390"/>
      <c r="CV26" s="390"/>
      <c r="CW26" s="390"/>
      <c r="CX26" s="390"/>
      <c r="CY26" s="390"/>
      <c r="CZ26" s="390"/>
      <c r="DA26" s="391"/>
      <c r="DB26" s="389"/>
      <c r="DC26" s="390"/>
      <c r="DD26" s="390"/>
      <c r="DE26" s="390"/>
      <c r="DF26" s="390"/>
      <c r="DG26" s="390"/>
      <c r="DH26" s="390"/>
      <c r="DI26" s="391"/>
    </row>
    <row r="27" spans="1:113" ht="18.75" customHeight="1" thickBot="1" x14ac:dyDescent="0.25">
      <c r="A27" s="181"/>
      <c r="B27" s="435"/>
      <c r="C27" s="436"/>
      <c r="D27" s="437"/>
      <c r="E27" s="392" t="s">
        <v>186</v>
      </c>
      <c r="F27" s="393"/>
      <c r="G27" s="393"/>
      <c r="H27" s="393"/>
      <c r="I27" s="393"/>
      <c r="J27" s="393"/>
      <c r="K27" s="394"/>
      <c r="L27" s="395">
        <v>1</v>
      </c>
      <c r="M27" s="396"/>
      <c r="N27" s="396"/>
      <c r="O27" s="396"/>
      <c r="P27" s="397"/>
      <c r="Q27" s="395">
        <v>5840</v>
      </c>
      <c r="R27" s="396"/>
      <c r="S27" s="396"/>
      <c r="T27" s="396"/>
      <c r="U27" s="396"/>
      <c r="V27" s="397"/>
      <c r="W27" s="454"/>
      <c r="X27" s="436"/>
      <c r="Y27" s="437"/>
      <c r="Z27" s="392" t="s">
        <v>187</v>
      </c>
      <c r="AA27" s="393"/>
      <c r="AB27" s="393"/>
      <c r="AC27" s="393"/>
      <c r="AD27" s="393"/>
      <c r="AE27" s="393"/>
      <c r="AF27" s="393"/>
      <c r="AG27" s="394"/>
      <c r="AH27" s="395">
        <v>27</v>
      </c>
      <c r="AI27" s="396"/>
      <c r="AJ27" s="396"/>
      <c r="AK27" s="396"/>
      <c r="AL27" s="397"/>
      <c r="AM27" s="395">
        <v>95085</v>
      </c>
      <c r="AN27" s="396"/>
      <c r="AO27" s="396"/>
      <c r="AP27" s="396"/>
      <c r="AQ27" s="396"/>
      <c r="AR27" s="397"/>
      <c r="AS27" s="395">
        <v>3522</v>
      </c>
      <c r="AT27" s="396"/>
      <c r="AU27" s="396"/>
      <c r="AV27" s="396"/>
      <c r="AW27" s="396"/>
      <c r="AX27" s="398"/>
      <c r="AY27" s="425" t="s">
        <v>188</v>
      </c>
      <c r="AZ27" s="426"/>
      <c r="BA27" s="426"/>
      <c r="BB27" s="426"/>
      <c r="BC27" s="426"/>
      <c r="BD27" s="426"/>
      <c r="BE27" s="426"/>
      <c r="BF27" s="426"/>
      <c r="BG27" s="426"/>
      <c r="BH27" s="426"/>
      <c r="BI27" s="426"/>
      <c r="BJ27" s="426"/>
      <c r="BK27" s="426"/>
      <c r="BL27" s="426"/>
      <c r="BM27" s="427"/>
      <c r="BN27" s="422">
        <v>2233586</v>
      </c>
      <c r="BO27" s="423"/>
      <c r="BP27" s="423"/>
      <c r="BQ27" s="423"/>
      <c r="BR27" s="423"/>
      <c r="BS27" s="423"/>
      <c r="BT27" s="423"/>
      <c r="BU27" s="424"/>
      <c r="BV27" s="422">
        <v>2233519</v>
      </c>
      <c r="BW27" s="423"/>
      <c r="BX27" s="423"/>
      <c r="BY27" s="423"/>
      <c r="BZ27" s="423"/>
      <c r="CA27" s="423"/>
      <c r="CB27" s="423"/>
      <c r="CC27" s="424"/>
      <c r="CD27" s="196"/>
      <c r="CE27" s="417"/>
      <c r="CF27" s="417"/>
      <c r="CG27" s="417"/>
      <c r="CH27" s="417"/>
      <c r="CI27" s="417"/>
      <c r="CJ27" s="417"/>
      <c r="CK27" s="417"/>
      <c r="CL27" s="417"/>
      <c r="CM27" s="417"/>
      <c r="CN27" s="417"/>
      <c r="CO27" s="417"/>
      <c r="CP27" s="417"/>
      <c r="CQ27" s="417"/>
      <c r="CR27" s="417"/>
      <c r="CS27" s="418"/>
      <c r="CT27" s="389"/>
      <c r="CU27" s="390"/>
      <c r="CV27" s="390"/>
      <c r="CW27" s="390"/>
      <c r="CX27" s="390"/>
      <c r="CY27" s="390"/>
      <c r="CZ27" s="390"/>
      <c r="DA27" s="391"/>
      <c r="DB27" s="389"/>
      <c r="DC27" s="390"/>
      <c r="DD27" s="390"/>
      <c r="DE27" s="390"/>
      <c r="DF27" s="390"/>
      <c r="DG27" s="390"/>
      <c r="DH27" s="390"/>
      <c r="DI27" s="391"/>
    </row>
    <row r="28" spans="1:113" ht="18.75" customHeight="1" x14ac:dyDescent="0.2">
      <c r="A28" s="181"/>
      <c r="B28" s="435"/>
      <c r="C28" s="436"/>
      <c r="D28" s="437"/>
      <c r="E28" s="392" t="s">
        <v>189</v>
      </c>
      <c r="F28" s="393"/>
      <c r="G28" s="393"/>
      <c r="H28" s="393"/>
      <c r="I28" s="393"/>
      <c r="J28" s="393"/>
      <c r="K28" s="394"/>
      <c r="L28" s="395">
        <v>1</v>
      </c>
      <c r="M28" s="396"/>
      <c r="N28" s="396"/>
      <c r="O28" s="396"/>
      <c r="P28" s="397"/>
      <c r="Q28" s="395">
        <v>5130</v>
      </c>
      <c r="R28" s="396"/>
      <c r="S28" s="396"/>
      <c r="T28" s="396"/>
      <c r="U28" s="396"/>
      <c r="V28" s="397"/>
      <c r="W28" s="454"/>
      <c r="X28" s="436"/>
      <c r="Y28" s="437"/>
      <c r="Z28" s="392" t="s">
        <v>190</v>
      </c>
      <c r="AA28" s="393"/>
      <c r="AB28" s="393"/>
      <c r="AC28" s="393"/>
      <c r="AD28" s="393"/>
      <c r="AE28" s="393"/>
      <c r="AF28" s="393"/>
      <c r="AG28" s="394"/>
      <c r="AH28" s="395" t="s">
        <v>181</v>
      </c>
      <c r="AI28" s="396"/>
      <c r="AJ28" s="396"/>
      <c r="AK28" s="396"/>
      <c r="AL28" s="397"/>
      <c r="AM28" s="395" t="s">
        <v>181</v>
      </c>
      <c r="AN28" s="396"/>
      <c r="AO28" s="396"/>
      <c r="AP28" s="396"/>
      <c r="AQ28" s="396"/>
      <c r="AR28" s="397"/>
      <c r="AS28" s="395" t="s">
        <v>181</v>
      </c>
      <c r="AT28" s="396"/>
      <c r="AU28" s="396"/>
      <c r="AV28" s="396"/>
      <c r="AW28" s="396"/>
      <c r="AX28" s="398"/>
      <c r="AY28" s="402" t="s">
        <v>191</v>
      </c>
      <c r="AZ28" s="403"/>
      <c r="BA28" s="403"/>
      <c r="BB28" s="404"/>
      <c r="BC28" s="411" t="s">
        <v>50</v>
      </c>
      <c r="BD28" s="412"/>
      <c r="BE28" s="412"/>
      <c r="BF28" s="412"/>
      <c r="BG28" s="412"/>
      <c r="BH28" s="412"/>
      <c r="BI28" s="412"/>
      <c r="BJ28" s="412"/>
      <c r="BK28" s="412"/>
      <c r="BL28" s="412"/>
      <c r="BM28" s="413"/>
      <c r="BN28" s="414">
        <v>3756521</v>
      </c>
      <c r="BO28" s="415"/>
      <c r="BP28" s="415"/>
      <c r="BQ28" s="415"/>
      <c r="BR28" s="415"/>
      <c r="BS28" s="415"/>
      <c r="BT28" s="415"/>
      <c r="BU28" s="416"/>
      <c r="BV28" s="414">
        <v>3519932</v>
      </c>
      <c r="BW28" s="415"/>
      <c r="BX28" s="415"/>
      <c r="BY28" s="415"/>
      <c r="BZ28" s="415"/>
      <c r="CA28" s="415"/>
      <c r="CB28" s="415"/>
      <c r="CC28" s="416"/>
      <c r="CD28" s="194"/>
      <c r="CE28" s="417"/>
      <c r="CF28" s="417"/>
      <c r="CG28" s="417"/>
      <c r="CH28" s="417"/>
      <c r="CI28" s="417"/>
      <c r="CJ28" s="417"/>
      <c r="CK28" s="417"/>
      <c r="CL28" s="417"/>
      <c r="CM28" s="417"/>
      <c r="CN28" s="417"/>
      <c r="CO28" s="417"/>
      <c r="CP28" s="417"/>
      <c r="CQ28" s="417"/>
      <c r="CR28" s="417"/>
      <c r="CS28" s="418"/>
      <c r="CT28" s="389"/>
      <c r="CU28" s="390"/>
      <c r="CV28" s="390"/>
      <c r="CW28" s="390"/>
      <c r="CX28" s="390"/>
      <c r="CY28" s="390"/>
      <c r="CZ28" s="390"/>
      <c r="DA28" s="391"/>
      <c r="DB28" s="389"/>
      <c r="DC28" s="390"/>
      <c r="DD28" s="390"/>
      <c r="DE28" s="390"/>
      <c r="DF28" s="390"/>
      <c r="DG28" s="390"/>
      <c r="DH28" s="390"/>
      <c r="DI28" s="391"/>
    </row>
    <row r="29" spans="1:113" ht="18.75" customHeight="1" x14ac:dyDescent="0.2">
      <c r="A29" s="181"/>
      <c r="B29" s="435"/>
      <c r="C29" s="436"/>
      <c r="D29" s="437"/>
      <c r="E29" s="392" t="s">
        <v>192</v>
      </c>
      <c r="F29" s="393"/>
      <c r="G29" s="393"/>
      <c r="H29" s="393"/>
      <c r="I29" s="393"/>
      <c r="J29" s="393"/>
      <c r="K29" s="394"/>
      <c r="L29" s="395">
        <v>30</v>
      </c>
      <c r="M29" s="396"/>
      <c r="N29" s="396"/>
      <c r="O29" s="396"/>
      <c r="P29" s="397"/>
      <c r="Q29" s="395">
        <v>4750</v>
      </c>
      <c r="R29" s="396"/>
      <c r="S29" s="396"/>
      <c r="T29" s="396"/>
      <c r="U29" s="396"/>
      <c r="V29" s="397"/>
      <c r="W29" s="455"/>
      <c r="X29" s="456"/>
      <c r="Y29" s="457"/>
      <c r="Z29" s="392" t="s">
        <v>193</v>
      </c>
      <c r="AA29" s="393"/>
      <c r="AB29" s="393"/>
      <c r="AC29" s="393"/>
      <c r="AD29" s="393"/>
      <c r="AE29" s="393"/>
      <c r="AF29" s="393"/>
      <c r="AG29" s="394"/>
      <c r="AH29" s="395">
        <v>1211</v>
      </c>
      <c r="AI29" s="396"/>
      <c r="AJ29" s="396"/>
      <c r="AK29" s="396"/>
      <c r="AL29" s="397"/>
      <c r="AM29" s="395">
        <v>3745357</v>
      </c>
      <c r="AN29" s="396"/>
      <c r="AO29" s="396"/>
      <c r="AP29" s="396"/>
      <c r="AQ29" s="396"/>
      <c r="AR29" s="397"/>
      <c r="AS29" s="395">
        <v>3093</v>
      </c>
      <c r="AT29" s="396"/>
      <c r="AU29" s="396"/>
      <c r="AV29" s="396"/>
      <c r="AW29" s="396"/>
      <c r="AX29" s="398"/>
      <c r="AY29" s="405"/>
      <c r="AZ29" s="406"/>
      <c r="BA29" s="406"/>
      <c r="BB29" s="407"/>
      <c r="BC29" s="399" t="s">
        <v>194</v>
      </c>
      <c r="BD29" s="400"/>
      <c r="BE29" s="400"/>
      <c r="BF29" s="400"/>
      <c r="BG29" s="400"/>
      <c r="BH29" s="400"/>
      <c r="BI29" s="400"/>
      <c r="BJ29" s="400"/>
      <c r="BK29" s="400"/>
      <c r="BL29" s="400"/>
      <c r="BM29" s="401"/>
      <c r="BN29" s="419">
        <v>1043027</v>
      </c>
      <c r="BO29" s="420"/>
      <c r="BP29" s="420"/>
      <c r="BQ29" s="420"/>
      <c r="BR29" s="420"/>
      <c r="BS29" s="420"/>
      <c r="BT29" s="420"/>
      <c r="BU29" s="421"/>
      <c r="BV29" s="419">
        <v>1034312</v>
      </c>
      <c r="BW29" s="420"/>
      <c r="BX29" s="420"/>
      <c r="BY29" s="420"/>
      <c r="BZ29" s="420"/>
      <c r="CA29" s="420"/>
      <c r="CB29" s="420"/>
      <c r="CC29" s="421"/>
      <c r="CD29" s="196"/>
      <c r="CE29" s="417"/>
      <c r="CF29" s="417"/>
      <c r="CG29" s="417"/>
      <c r="CH29" s="417"/>
      <c r="CI29" s="417"/>
      <c r="CJ29" s="417"/>
      <c r="CK29" s="417"/>
      <c r="CL29" s="417"/>
      <c r="CM29" s="417"/>
      <c r="CN29" s="417"/>
      <c r="CO29" s="417"/>
      <c r="CP29" s="417"/>
      <c r="CQ29" s="417"/>
      <c r="CR29" s="417"/>
      <c r="CS29" s="418"/>
      <c r="CT29" s="389"/>
      <c r="CU29" s="390"/>
      <c r="CV29" s="390"/>
      <c r="CW29" s="390"/>
      <c r="CX29" s="390"/>
      <c r="CY29" s="390"/>
      <c r="CZ29" s="390"/>
      <c r="DA29" s="391"/>
      <c r="DB29" s="389"/>
      <c r="DC29" s="390"/>
      <c r="DD29" s="390"/>
      <c r="DE29" s="390"/>
      <c r="DF29" s="390"/>
      <c r="DG29" s="390"/>
      <c r="DH29" s="390"/>
      <c r="DI29" s="391"/>
    </row>
    <row r="30" spans="1:113" ht="18.75" customHeight="1" thickBot="1" x14ac:dyDescent="0.25">
      <c r="A30" s="181"/>
      <c r="B30" s="438"/>
      <c r="C30" s="439"/>
      <c r="D30" s="440"/>
      <c r="E30" s="374"/>
      <c r="F30" s="375"/>
      <c r="G30" s="375"/>
      <c r="H30" s="375"/>
      <c r="I30" s="375"/>
      <c r="J30" s="375"/>
      <c r="K30" s="376"/>
      <c r="L30" s="377"/>
      <c r="M30" s="378"/>
      <c r="N30" s="378"/>
      <c r="O30" s="378"/>
      <c r="P30" s="379"/>
      <c r="Q30" s="377"/>
      <c r="R30" s="378"/>
      <c r="S30" s="378"/>
      <c r="T30" s="378"/>
      <c r="U30" s="378"/>
      <c r="V30" s="379"/>
      <c r="W30" s="380" t="s">
        <v>195</v>
      </c>
      <c r="X30" s="381"/>
      <c r="Y30" s="381"/>
      <c r="Z30" s="381"/>
      <c r="AA30" s="381"/>
      <c r="AB30" s="381"/>
      <c r="AC30" s="381"/>
      <c r="AD30" s="381"/>
      <c r="AE30" s="381"/>
      <c r="AF30" s="381"/>
      <c r="AG30" s="382"/>
      <c r="AH30" s="383">
        <v>97</v>
      </c>
      <c r="AI30" s="384"/>
      <c r="AJ30" s="384"/>
      <c r="AK30" s="384"/>
      <c r="AL30" s="384"/>
      <c r="AM30" s="384"/>
      <c r="AN30" s="384"/>
      <c r="AO30" s="384"/>
      <c r="AP30" s="384"/>
      <c r="AQ30" s="384"/>
      <c r="AR30" s="384"/>
      <c r="AS30" s="384"/>
      <c r="AT30" s="384"/>
      <c r="AU30" s="384"/>
      <c r="AV30" s="384"/>
      <c r="AW30" s="384"/>
      <c r="AX30" s="385"/>
      <c r="AY30" s="408"/>
      <c r="AZ30" s="409"/>
      <c r="BA30" s="409"/>
      <c r="BB30" s="410"/>
      <c r="BC30" s="386" t="s">
        <v>52</v>
      </c>
      <c r="BD30" s="387"/>
      <c r="BE30" s="387"/>
      <c r="BF30" s="387"/>
      <c r="BG30" s="387"/>
      <c r="BH30" s="387"/>
      <c r="BI30" s="387"/>
      <c r="BJ30" s="387"/>
      <c r="BK30" s="387"/>
      <c r="BL30" s="387"/>
      <c r="BM30" s="388"/>
      <c r="BN30" s="422">
        <v>6023694</v>
      </c>
      <c r="BO30" s="423"/>
      <c r="BP30" s="423"/>
      <c r="BQ30" s="423"/>
      <c r="BR30" s="423"/>
      <c r="BS30" s="423"/>
      <c r="BT30" s="423"/>
      <c r="BU30" s="424"/>
      <c r="BV30" s="422">
        <v>5843428</v>
      </c>
      <c r="BW30" s="423"/>
      <c r="BX30" s="423"/>
      <c r="BY30" s="423"/>
      <c r="BZ30" s="423"/>
      <c r="CA30" s="423"/>
      <c r="CB30" s="423"/>
      <c r="CC30" s="424"/>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372" t="s">
        <v>196</v>
      </c>
      <c r="D32" s="372"/>
      <c r="E32" s="372"/>
      <c r="F32" s="372"/>
      <c r="G32" s="372"/>
      <c r="H32" s="372"/>
      <c r="I32" s="372"/>
      <c r="J32" s="372"/>
      <c r="K32" s="372"/>
      <c r="L32" s="372"/>
      <c r="M32" s="372"/>
      <c r="N32" s="372"/>
      <c r="O32" s="372"/>
      <c r="P32" s="372"/>
      <c r="Q32" s="372"/>
      <c r="R32" s="372"/>
      <c r="S32" s="372"/>
      <c r="U32" s="373" t="s">
        <v>197</v>
      </c>
      <c r="V32" s="373"/>
      <c r="W32" s="373"/>
      <c r="X32" s="373"/>
      <c r="Y32" s="373"/>
      <c r="Z32" s="373"/>
      <c r="AA32" s="373"/>
      <c r="AB32" s="373"/>
      <c r="AC32" s="373"/>
      <c r="AD32" s="373"/>
      <c r="AE32" s="373"/>
      <c r="AF32" s="373"/>
      <c r="AG32" s="373"/>
      <c r="AH32" s="373"/>
      <c r="AI32" s="373"/>
      <c r="AJ32" s="373"/>
      <c r="AK32" s="373"/>
      <c r="AM32" s="373" t="s">
        <v>198</v>
      </c>
      <c r="AN32" s="373"/>
      <c r="AO32" s="373"/>
      <c r="AP32" s="373"/>
      <c r="AQ32" s="373"/>
      <c r="AR32" s="373"/>
      <c r="AS32" s="373"/>
      <c r="AT32" s="373"/>
      <c r="AU32" s="373"/>
      <c r="AV32" s="373"/>
      <c r="AW32" s="373"/>
      <c r="AX32" s="373"/>
      <c r="AY32" s="373"/>
      <c r="AZ32" s="373"/>
      <c r="BA32" s="373"/>
      <c r="BB32" s="373"/>
      <c r="BC32" s="373"/>
      <c r="BE32" s="373" t="s">
        <v>199</v>
      </c>
      <c r="BF32" s="373"/>
      <c r="BG32" s="373"/>
      <c r="BH32" s="373"/>
      <c r="BI32" s="373"/>
      <c r="BJ32" s="373"/>
      <c r="BK32" s="373"/>
      <c r="BL32" s="373"/>
      <c r="BM32" s="373"/>
      <c r="BN32" s="373"/>
      <c r="BO32" s="373"/>
      <c r="BP32" s="373"/>
      <c r="BQ32" s="373"/>
      <c r="BR32" s="373"/>
      <c r="BS32" s="373"/>
      <c r="BT32" s="373"/>
      <c r="BU32" s="373"/>
      <c r="BW32" s="373" t="s">
        <v>200</v>
      </c>
      <c r="BX32" s="373"/>
      <c r="BY32" s="373"/>
      <c r="BZ32" s="373"/>
      <c r="CA32" s="373"/>
      <c r="CB32" s="373"/>
      <c r="CC32" s="373"/>
      <c r="CD32" s="373"/>
      <c r="CE32" s="373"/>
      <c r="CF32" s="373"/>
      <c r="CG32" s="373"/>
      <c r="CH32" s="373"/>
      <c r="CI32" s="373"/>
      <c r="CJ32" s="373"/>
      <c r="CK32" s="373"/>
      <c r="CL32" s="373"/>
      <c r="CM32" s="373"/>
      <c r="CO32" s="373" t="s">
        <v>201</v>
      </c>
      <c r="CP32" s="373"/>
      <c r="CQ32" s="373"/>
      <c r="CR32" s="373"/>
      <c r="CS32" s="373"/>
      <c r="CT32" s="373"/>
      <c r="CU32" s="373"/>
      <c r="CV32" s="373"/>
      <c r="CW32" s="373"/>
      <c r="CX32" s="373"/>
      <c r="CY32" s="373"/>
      <c r="CZ32" s="373"/>
      <c r="DA32" s="373"/>
      <c r="DB32" s="373"/>
      <c r="DC32" s="373"/>
      <c r="DD32" s="373"/>
      <c r="DE32" s="373"/>
      <c r="DI32" s="204"/>
    </row>
    <row r="33" spans="1:113" ht="13.5" customHeight="1" x14ac:dyDescent="0.2">
      <c r="A33" s="181"/>
      <c r="B33" s="205"/>
      <c r="C33" s="371" t="s">
        <v>202</v>
      </c>
      <c r="D33" s="371"/>
      <c r="E33" s="370" t="s">
        <v>203</v>
      </c>
      <c r="F33" s="370"/>
      <c r="G33" s="370"/>
      <c r="H33" s="370"/>
      <c r="I33" s="370"/>
      <c r="J33" s="370"/>
      <c r="K33" s="370"/>
      <c r="L33" s="370"/>
      <c r="M33" s="370"/>
      <c r="N33" s="370"/>
      <c r="O33" s="370"/>
      <c r="P33" s="370"/>
      <c r="Q33" s="370"/>
      <c r="R33" s="370"/>
      <c r="S33" s="370"/>
      <c r="T33" s="206"/>
      <c r="U33" s="371" t="s">
        <v>202</v>
      </c>
      <c r="V33" s="371"/>
      <c r="W33" s="370" t="s">
        <v>203</v>
      </c>
      <c r="X33" s="370"/>
      <c r="Y33" s="370"/>
      <c r="Z33" s="370"/>
      <c r="AA33" s="370"/>
      <c r="AB33" s="370"/>
      <c r="AC33" s="370"/>
      <c r="AD33" s="370"/>
      <c r="AE33" s="370"/>
      <c r="AF33" s="370"/>
      <c r="AG33" s="370"/>
      <c r="AH33" s="370"/>
      <c r="AI33" s="370"/>
      <c r="AJ33" s="370"/>
      <c r="AK33" s="370"/>
      <c r="AL33" s="206"/>
      <c r="AM33" s="371" t="s">
        <v>202</v>
      </c>
      <c r="AN33" s="371"/>
      <c r="AO33" s="370" t="s">
        <v>203</v>
      </c>
      <c r="AP33" s="370"/>
      <c r="AQ33" s="370"/>
      <c r="AR33" s="370"/>
      <c r="AS33" s="370"/>
      <c r="AT33" s="370"/>
      <c r="AU33" s="370"/>
      <c r="AV33" s="370"/>
      <c r="AW33" s="370"/>
      <c r="AX33" s="370"/>
      <c r="AY33" s="370"/>
      <c r="AZ33" s="370"/>
      <c r="BA33" s="370"/>
      <c r="BB33" s="370"/>
      <c r="BC33" s="370"/>
      <c r="BD33" s="207"/>
      <c r="BE33" s="370" t="s">
        <v>204</v>
      </c>
      <c r="BF33" s="370"/>
      <c r="BG33" s="370" t="s">
        <v>205</v>
      </c>
      <c r="BH33" s="370"/>
      <c r="BI33" s="370"/>
      <c r="BJ33" s="370"/>
      <c r="BK33" s="370"/>
      <c r="BL33" s="370"/>
      <c r="BM33" s="370"/>
      <c r="BN33" s="370"/>
      <c r="BO33" s="370"/>
      <c r="BP33" s="370"/>
      <c r="BQ33" s="370"/>
      <c r="BR33" s="370"/>
      <c r="BS33" s="370"/>
      <c r="BT33" s="370"/>
      <c r="BU33" s="370"/>
      <c r="BV33" s="207"/>
      <c r="BW33" s="371" t="s">
        <v>204</v>
      </c>
      <c r="BX33" s="371"/>
      <c r="BY33" s="370" t="s">
        <v>206</v>
      </c>
      <c r="BZ33" s="370"/>
      <c r="CA33" s="370"/>
      <c r="CB33" s="370"/>
      <c r="CC33" s="370"/>
      <c r="CD33" s="370"/>
      <c r="CE33" s="370"/>
      <c r="CF33" s="370"/>
      <c r="CG33" s="370"/>
      <c r="CH33" s="370"/>
      <c r="CI33" s="370"/>
      <c r="CJ33" s="370"/>
      <c r="CK33" s="370"/>
      <c r="CL33" s="370"/>
      <c r="CM33" s="370"/>
      <c r="CN33" s="206"/>
      <c r="CO33" s="371" t="s">
        <v>202</v>
      </c>
      <c r="CP33" s="371"/>
      <c r="CQ33" s="370" t="s">
        <v>207</v>
      </c>
      <c r="CR33" s="370"/>
      <c r="CS33" s="370"/>
      <c r="CT33" s="370"/>
      <c r="CU33" s="370"/>
      <c r="CV33" s="370"/>
      <c r="CW33" s="370"/>
      <c r="CX33" s="370"/>
      <c r="CY33" s="370"/>
      <c r="CZ33" s="370"/>
      <c r="DA33" s="370"/>
      <c r="DB33" s="370"/>
      <c r="DC33" s="370"/>
      <c r="DD33" s="370"/>
      <c r="DE33" s="370"/>
      <c r="DF33" s="206"/>
      <c r="DG33" s="369" t="s">
        <v>208</v>
      </c>
      <c r="DH33" s="369"/>
      <c r="DI33" s="208"/>
    </row>
    <row r="34" spans="1:113" ht="32.25" customHeight="1" x14ac:dyDescent="0.2">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7</v>
      </c>
      <c r="V34" s="367"/>
      <c r="W34" s="368" t="str">
        <f>IF('各会計、関係団体の財政状況及び健全化判断比率'!B28="","",'各会計、関係団体の財政状況及び健全化判断比率'!B28)</f>
        <v>国民健康保険費</v>
      </c>
      <c r="X34" s="368"/>
      <c r="Y34" s="368"/>
      <c r="Z34" s="368"/>
      <c r="AA34" s="368"/>
      <c r="AB34" s="368"/>
      <c r="AC34" s="368"/>
      <c r="AD34" s="368"/>
      <c r="AE34" s="368"/>
      <c r="AF34" s="368"/>
      <c r="AG34" s="368"/>
      <c r="AH34" s="368"/>
      <c r="AI34" s="368"/>
      <c r="AJ34" s="368"/>
      <c r="AK34" s="368"/>
      <c r="AL34" s="181"/>
      <c r="AM34" s="367">
        <f>IF(AO34="","",MAX(C34:D43,U34:V43)+1)</f>
        <v>10</v>
      </c>
      <c r="AN34" s="367"/>
      <c r="AO34" s="368" t="str">
        <f>IF('各会計、関係団体の財政状況及び健全化判断比率'!B31="","",'各会計、関係団体の財政状況及び健全化判断比率'!B31)</f>
        <v>水道事業</v>
      </c>
      <c r="AP34" s="368"/>
      <c r="AQ34" s="368"/>
      <c r="AR34" s="368"/>
      <c r="AS34" s="368"/>
      <c r="AT34" s="368"/>
      <c r="AU34" s="368"/>
      <c r="AV34" s="368"/>
      <c r="AW34" s="368"/>
      <c r="AX34" s="368"/>
      <c r="AY34" s="368"/>
      <c r="AZ34" s="368"/>
      <c r="BA34" s="368"/>
      <c r="BB34" s="368"/>
      <c r="BC34" s="368"/>
      <c r="BD34" s="181"/>
      <c r="BE34" s="367">
        <f>IF(BG34="","",MAX(C34:D43,U34:V43,AM34:AN43)+1)</f>
        <v>14</v>
      </c>
      <c r="BF34" s="367"/>
      <c r="BG34" s="368" t="str">
        <f>IF('各会計、関係団体の財政状況及び健全化判断比率'!B35="","",'各会計、関係団体の財政状況及び健全化判断比率'!B35)</f>
        <v>電気事業費</v>
      </c>
      <c r="BH34" s="368"/>
      <c r="BI34" s="368"/>
      <c r="BJ34" s="368"/>
      <c r="BK34" s="368"/>
      <c r="BL34" s="368"/>
      <c r="BM34" s="368"/>
      <c r="BN34" s="368"/>
      <c r="BO34" s="368"/>
      <c r="BP34" s="368"/>
      <c r="BQ34" s="368"/>
      <c r="BR34" s="368"/>
      <c r="BS34" s="368"/>
      <c r="BT34" s="368"/>
      <c r="BU34" s="368"/>
      <c r="BV34" s="181"/>
      <c r="BW34" s="367">
        <f>IF(BY34="","",MAX(C34:D43,U34:V43,AM34:AN43,BE34:BF43)+1)</f>
        <v>18</v>
      </c>
      <c r="BX34" s="367"/>
      <c r="BY34" s="368" t="str">
        <f>IF('各会計、関係団体の財政状況及び健全化判断比率'!B68="","",'各会計、関係団体の財政状況及び健全化判断比率'!B68)</f>
        <v>鳥取県東部広域行政管理組合</v>
      </c>
      <c r="BZ34" s="368"/>
      <c r="CA34" s="368"/>
      <c r="CB34" s="368"/>
      <c r="CC34" s="368"/>
      <c r="CD34" s="368"/>
      <c r="CE34" s="368"/>
      <c r="CF34" s="368"/>
      <c r="CG34" s="368"/>
      <c r="CH34" s="368"/>
      <c r="CI34" s="368"/>
      <c r="CJ34" s="368"/>
      <c r="CK34" s="368"/>
      <c r="CL34" s="368"/>
      <c r="CM34" s="368"/>
      <c r="CN34" s="181"/>
      <c r="CO34" s="367">
        <f>IF(CQ34="","",MAX(C34:D43,U34:V43,AM34:AN43,BE34:BF43,BW34:BX43)+1)</f>
        <v>22</v>
      </c>
      <c r="CP34" s="367"/>
      <c r="CQ34" s="368" t="str">
        <f>IF('各会計、関係団体の財政状況及び健全化判断比率'!BS7="","",'各会計、関係団体の財政状況及び健全化判断比率'!BS7)</f>
        <v>（一財）鳥取開発公社</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2">
      <c r="A35" s="181"/>
      <c r="B35" s="205"/>
      <c r="C35" s="367">
        <f>IF(E35="","",C34+1)</f>
        <v>2</v>
      </c>
      <c r="D35" s="367"/>
      <c r="E35" s="368" t="str">
        <f>IF('各会計、関係団体の財政状況及び健全化判断比率'!B8="","",'各会計、関係団体の財政状況及び健全化判断比率'!B8)</f>
        <v>土地区画整理費</v>
      </c>
      <c r="F35" s="368"/>
      <c r="G35" s="368"/>
      <c r="H35" s="368"/>
      <c r="I35" s="368"/>
      <c r="J35" s="368"/>
      <c r="K35" s="368"/>
      <c r="L35" s="368"/>
      <c r="M35" s="368"/>
      <c r="N35" s="368"/>
      <c r="O35" s="368"/>
      <c r="P35" s="368"/>
      <c r="Q35" s="368"/>
      <c r="R35" s="368"/>
      <c r="S35" s="368"/>
      <c r="T35" s="181"/>
      <c r="U35" s="367">
        <f>IF(W35="","",U34+1)</f>
        <v>8</v>
      </c>
      <c r="V35" s="367"/>
      <c r="W35" s="368" t="str">
        <f>IF('各会計、関係団体の財政状況及び健全化判断比率'!B29="","",'各会計、関係団体の財政状況及び健全化判断比率'!B29)</f>
        <v>介護保険費</v>
      </c>
      <c r="X35" s="368"/>
      <c r="Y35" s="368"/>
      <c r="Z35" s="368"/>
      <c r="AA35" s="368"/>
      <c r="AB35" s="368"/>
      <c r="AC35" s="368"/>
      <c r="AD35" s="368"/>
      <c r="AE35" s="368"/>
      <c r="AF35" s="368"/>
      <c r="AG35" s="368"/>
      <c r="AH35" s="368"/>
      <c r="AI35" s="368"/>
      <c r="AJ35" s="368"/>
      <c r="AK35" s="368"/>
      <c r="AL35" s="181"/>
      <c r="AM35" s="367">
        <f t="shared" ref="AM35:AM43" si="0">IF(AO35="","",AM34+1)</f>
        <v>11</v>
      </c>
      <c r="AN35" s="367"/>
      <c r="AO35" s="368" t="str">
        <f>IF('各会計、関係団体の財政状況及び健全化判断比率'!B32="","",'各会計、関係団体の財政状況及び健全化判断比率'!B32)</f>
        <v>工業用水道事業</v>
      </c>
      <c r="AP35" s="368"/>
      <c r="AQ35" s="368"/>
      <c r="AR35" s="368"/>
      <c r="AS35" s="368"/>
      <c r="AT35" s="368"/>
      <c r="AU35" s="368"/>
      <c r="AV35" s="368"/>
      <c r="AW35" s="368"/>
      <c r="AX35" s="368"/>
      <c r="AY35" s="368"/>
      <c r="AZ35" s="368"/>
      <c r="BA35" s="368"/>
      <c r="BB35" s="368"/>
      <c r="BC35" s="368"/>
      <c r="BD35" s="181"/>
      <c r="BE35" s="367">
        <f t="shared" ref="BE35:BE43" si="1">IF(BG35="","",BE34+1)</f>
        <v>15</v>
      </c>
      <c r="BF35" s="367"/>
      <c r="BG35" s="368" t="str">
        <f>IF('各会計、関係団体の財政状況及び健全化判断比率'!B36="","",'各会計、関係団体の財政状況及び健全化判断比率'!B36)</f>
        <v>公設地方卸売市場事業費</v>
      </c>
      <c r="BH35" s="368"/>
      <c r="BI35" s="368"/>
      <c r="BJ35" s="368"/>
      <c r="BK35" s="368"/>
      <c r="BL35" s="368"/>
      <c r="BM35" s="368"/>
      <c r="BN35" s="368"/>
      <c r="BO35" s="368"/>
      <c r="BP35" s="368"/>
      <c r="BQ35" s="368"/>
      <c r="BR35" s="368"/>
      <c r="BS35" s="368"/>
      <c r="BT35" s="368"/>
      <c r="BU35" s="368"/>
      <c r="BV35" s="181"/>
      <c r="BW35" s="367">
        <f t="shared" ref="BW35:BW43" si="2">IF(BY35="","",BW34+1)</f>
        <v>19</v>
      </c>
      <c r="BX35" s="367"/>
      <c r="BY35" s="368" t="str">
        <f>IF('各会計、関係団体の財政状況及び健全化判断比率'!B69="","",'各会計、関係団体の財政状況及び健全化判断比率'!B69)</f>
        <v>鳥取県東部広域行政管理組合</v>
      </c>
      <c r="BZ35" s="368"/>
      <c r="CA35" s="368"/>
      <c r="CB35" s="368"/>
      <c r="CC35" s="368"/>
      <c r="CD35" s="368"/>
      <c r="CE35" s="368"/>
      <c r="CF35" s="368"/>
      <c r="CG35" s="368"/>
      <c r="CH35" s="368"/>
      <c r="CI35" s="368"/>
      <c r="CJ35" s="368"/>
      <c r="CK35" s="368"/>
      <c r="CL35" s="368"/>
      <c r="CM35" s="368"/>
      <c r="CN35" s="181"/>
      <c r="CO35" s="367">
        <f t="shared" ref="CO35:CO43" si="3">IF(CQ35="","",CO34+1)</f>
        <v>23</v>
      </c>
      <c r="CP35" s="367"/>
      <c r="CQ35" s="368" t="str">
        <f>IF('各会計、関係団体の財政状況及び健全化判断比率'!BS8="","",'各会計、関係団体の財政状況及び健全化判断比率'!BS8)</f>
        <v>（公財）鳥取市公園・スポーツ施設協会</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2">
      <c r="A36" s="181"/>
      <c r="B36" s="205"/>
      <c r="C36" s="367">
        <f>IF(E36="","",C35+1)</f>
        <v>3</v>
      </c>
      <c r="D36" s="367"/>
      <c r="E36" s="368" t="str">
        <f>IF('各会計、関係団体の財政状況及び健全化判断比率'!B9="","",'各会計、関係団体の財政状況及び健全化判断比率'!B9)</f>
        <v>高齢者・障害者住宅整備資金貸付事業費</v>
      </c>
      <c r="F36" s="368"/>
      <c r="G36" s="368"/>
      <c r="H36" s="368"/>
      <c r="I36" s="368"/>
      <c r="J36" s="368"/>
      <c r="K36" s="368"/>
      <c r="L36" s="368"/>
      <c r="M36" s="368"/>
      <c r="N36" s="368"/>
      <c r="O36" s="368"/>
      <c r="P36" s="368"/>
      <c r="Q36" s="368"/>
      <c r="R36" s="368"/>
      <c r="S36" s="368"/>
      <c r="T36" s="181"/>
      <c r="U36" s="367">
        <f t="shared" ref="U36:U43" si="4">IF(W36="","",U35+1)</f>
        <v>9</v>
      </c>
      <c r="V36" s="367"/>
      <c r="W36" s="368" t="str">
        <f>IF('各会計、関係団体の財政状況及び健全化判断比率'!B30="","",'各会計、関係団体の財政状況及び健全化判断比率'!B30)</f>
        <v>後期高齢者医療費</v>
      </c>
      <c r="X36" s="368"/>
      <c r="Y36" s="368"/>
      <c r="Z36" s="368"/>
      <c r="AA36" s="368"/>
      <c r="AB36" s="368"/>
      <c r="AC36" s="368"/>
      <c r="AD36" s="368"/>
      <c r="AE36" s="368"/>
      <c r="AF36" s="368"/>
      <c r="AG36" s="368"/>
      <c r="AH36" s="368"/>
      <c r="AI36" s="368"/>
      <c r="AJ36" s="368"/>
      <c r="AK36" s="368"/>
      <c r="AL36" s="181"/>
      <c r="AM36" s="367">
        <f t="shared" si="0"/>
        <v>12</v>
      </c>
      <c r="AN36" s="367"/>
      <c r="AO36" s="368" t="str">
        <f>IF('各会計、関係団体の財政状況及び健全化判断比率'!B33="","",'各会計、関係団体の財政状況及び健全化判断比率'!B33)</f>
        <v>病院事業</v>
      </c>
      <c r="AP36" s="368"/>
      <c r="AQ36" s="368"/>
      <c r="AR36" s="368"/>
      <c r="AS36" s="368"/>
      <c r="AT36" s="368"/>
      <c r="AU36" s="368"/>
      <c r="AV36" s="368"/>
      <c r="AW36" s="368"/>
      <c r="AX36" s="368"/>
      <c r="AY36" s="368"/>
      <c r="AZ36" s="368"/>
      <c r="BA36" s="368"/>
      <c r="BB36" s="368"/>
      <c r="BC36" s="368"/>
      <c r="BD36" s="181"/>
      <c r="BE36" s="367">
        <f t="shared" si="1"/>
        <v>16</v>
      </c>
      <c r="BF36" s="367"/>
      <c r="BG36" s="368" t="str">
        <f>IF('各会計、関係団体の財政状況及び健全化判断比率'!B37="","",'各会計、関係団体の財政状況及び健全化判断比率'!B37)</f>
        <v>観光施設運営事業費</v>
      </c>
      <c r="BH36" s="368"/>
      <c r="BI36" s="368"/>
      <c r="BJ36" s="368"/>
      <c r="BK36" s="368"/>
      <c r="BL36" s="368"/>
      <c r="BM36" s="368"/>
      <c r="BN36" s="368"/>
      <c r="BO36" s="368"/>
      <c r="BP36" s="368"/>
      <c r="BQ36" s="368"/>
      <c r="BR36" s="368"/>
      <c r="BS36" s="368"/>
      <c r="BT36" s="368"/>
      <c r="BU36" s="368"/>
      <c r="BV36" s="181"/>
      <c r="BW36" s="367">
        <f t="shared" si="2"/>
        <v>20</v>
      </c>
      <c r="BX36" s="367"/>
      <c r="BY36" s="368" t="str">
        <f>IF('各会計、関係団体の財政状況及び健全化判断比率'!B70="","",'各会計、関係団体の財政状況及び健全化判断比率'!B70)</f>
        <v>鳥取県後期高齢者医療広域連合</v>
      </c>
      <c r="BZ36" s="368"/>
      <c r="CA36" s="368"/>
      <c r="CB36" s="368"/>
      <c r="CC36" s="368"/>
      <c r="CD36" s="368"/>
      <c r="CE36" s="368"/>
      <c r="CF36" s="368"/>
      <c r="CG36" s="368"/>
      <c r="CH36" s="368"/>
      <c r="CI36" s="368"/>
      <c r="CJ36" s="368"/>
      <c r="CK36" s="368"/>
      <c r="CL36" s="368"/>
      <c r="CM36" s="368"/>
      <c r="CN36" s="181"/>
      <c r="CO36" s="367">
        <f t="shared" si="3"/>
        <v>24</v>
      </c>
      <c r="CP36" s="367"/>
      <c r="CQ36" s="368" t="str">
        <f>IF('各会計、関係団体の財政状況及び健全化判断比率'!BS9="","",'各会計、関係団体の財政状況及び健全化判断比率'!BS9)</f>
        <v>（一財）鳥取市中小企業勤労者福祉サービスセンター</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2">
      <c r="A37" s="181"/>
      <c r="B37" s="205"/>
      <c r="C37" s="367">
        <f>IF(E37="","",C36+1)</f>
        <v>4</v>
      </c>
      <c r="D37" s="367"/>
      <c r="E37" s="368" t="str">
        <f>IF('各会計、関係団体の財政状況及び健全化判断比率'!B10="","",'各会計、関係団体の財政状況及び健全化判断比率'!B10)</f>
        <v>土地取得費</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f t="shared" si="0"/>
        <v>13</v>
      </c>
      <c r="AN37" s="367"/>
      <c r="AO37" s="368" t="str">
        <f>IF('各会計、関係団体の財政状況及び健全化判断比率'!B34="","",'各会計、関係団体の財政状況及び健全化判断比率'!B34)</f>
        <v>下水道等事業</v>
      </c>
      <c r="AP37" s="368"/>
      <c r="AQ37" s="368"/>
      <c r="AR37" s="368"/>
      <c r="AS37" s="368"/>
      <c r="AT37" s="368"/>
      <c r="AU37" s="368"/>
      <c r="AV37" s="368"/>
      <c r="AW37" s="368"/>
      <c r="AX37" s="368"/>
      <c r="AY37" s="368"/>
      <c r="AZ37" s="368"/>
      <c r="BA37" s="368"/>
      <c r="BB37" s="368"/>
      <c r="BC37" s="368"/>
      <c r="BD37" s="181"/>
      <c r="BE37" s="367">
        <f t="shared" si="1"/>
        <v>17</v>
      </c>
      <c r="BF37" s="367"/>
      <c r="BG37" s="368" t="str">
        <f>IF('各会計、関係団体の財政状況及び健全化判断比率'!B38="","",'各会計、関係団体の財政状況及び健全化判断比率'!B38)</f>
        <v>温泉事業費</v>
      </c>
      <c r="BH37" s="368"/>
      <c r="BI37" s="368"/>
      <c r="BJ37" s="368"/>
      <c r="BK37" s="368"/>
      <c r="BL37" s="368"/>
      <c r="BM37" s="368"/>
      <c r="BN37" s="368"/>
      <c r="BO37" s="368"/>
      <c r="BP37" s="368"/>
      <c r="BQ37" s="368"/>
      <c r="BR37" s="368"/>
      <c r="BS37" s="368"/>
      <c r="BT37" s="368"/>
      <c r="BU37" s="368"/>
      <c r="BV37" s="181"/>
      <c r="BW37" s="367">
        <f t="shared" si="2"/>
        <v>21</v>
      </c>
      <c r="BX37" s="367"/>
      <c r="BY37" s="368" t="str">
        <f>IF('各会計、関係団体の財政状況及び健全化判断比率'!B71="","",'各会計、関係団体の財政状況及び健全化判断比率'!B71)</f>
        <v>鳥取県後期高齢者医療広域連合</v>
      </c>
      <c r="BZ37" s="368"/>
      <c r="CA37" s="368"/>
      <c r="CB37" s="368"/>
      <c r="CC37" s="368"/>
      <c r="CD37" s="368"/>
      <c r="CE37" s="368"/>
      <c r="CF37" s="368"/>
      <c r="CG37" s="368"/>
      <c r="CH37" s="368"/>
      <c r="CI37" s="368"/>
      <c r="CJ37" s="368"/>
      <c r="CK37" s="368"/>
      <c r="CL37" s="368"/>
      <c r="CM37" s="368"/>
      <c r="CN37" s="181"/>
      <c r="CO37" s="367">
        <f t="shared" si="3"/>
        <v>25</v>
      </c>
      <c r="CP37" s="367"/>
      <c r="CQ37" s="368" t="str">
        <f>IF('各会計、関係団体の財政状況及び健全化判断比率'!BS10="","",'各会計、関係団体の財政状況及び健全化判断比率'!BS10)</f>
        <v>（公財）鳥取市環境事業公社</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2">
      <c r="A38" s="181"/>
      <c r="B38" s="205"/>
      <c r="C38" s="367">
        <f t="shared" ref="C38:C43" si="5">IF(E38="","",C37+1)</f>
        <v>5</v>
      </c>
      <c r="D38" s="367"/>
      <c r="E38" s="368" t="str">
        <f>IF('各会計、関係団体の財政状況及び健全化判断比率'!B11="","",'各会計、関係団体の財政状況及び健全化判断比率'!B11)</f>
        <v>墓苑事業費</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t="str">
        <f t="shared" si="2"/>
        <v/>
      </c>
      <c r="BX38" s="367"/>
      <c r="BY38" s="368" t="str">
        <f>IF('各会計、関係団体の財政状況及び健全化判断比率'!B72="","",'各会計、関係団体の財政状況及び健全化判断比率'!B72)</f>
        <v/>
      </c>
      <c r="BZ38" s="368"/>
      <c r="CA38" s="368"/>
      <c r="CB38" s="368"/>
      <c r="CC38" s="368"/>
      <c r="CD38" s="368"/>
      <c r="CE38" s="368"/>
      <c r="CF38" s="368"/>
      <c r="CG38" s="368"/>
      <c r="CH38" s="368"/>
      <c r="CI38" s="368"/>
      <c r="CJ38" s="368"/>
      <c r="CK38" s="368"/>
      <c r="CL38" s="368"/>
      <c r="CM38" s="368"/>
      <c r="CN38" s="181"/>
      <c r="CO38" s="367">
        <f t="shared" si="3"/>
        <v>26</v>
      </c>
      <c r="CP38" s="367"/>
      <c r="CQ38" s="368" t="str">
        <f>IF('各会計、関係団体の財政状況及び健全化判断比率'!BS11="","",'各会計、関係団体の財政状況及び健全化判断比率'!BS11)</f>
        <v>（公財）鳥取県東部環境管理公社</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2">
      <c r="A39" s="181"/>
      <c r="B39" s="205"/>
      <c r="C39" s="367">
        <f t="shared" si="5"/>
        <v>6</v>
      </c>
      <c r="D39" s="367"/>
      <c r="E39" s="368" t="str">
        <f>IF('各会計、関係団体の財政状況及び健全化判断比率'!B12="","",'各会計、関係団体の財政状況及び健全化判断比率'!B12)</f>
        <v>母子父子寡婦福祉資金貸付事業費</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t="str">
        <f t="shared" si="2"/>
        <v/>
      </c>
      <c r="BX39" s="367"/>
      <c r="BY39" s="368" t="str">
        <f>IF('各会計、関係団体の財政状況及び健全化判断比率'!B73="","",'各会計、関係団体の財政状況及び健全化判断比率'!B73)</f>
        <v/>
      </c>
      <c r="BZ39" s="368"/>
      <c r="CA39" s="368"/>
      <c r="CB39" s="368"/>
      <c r="CC39" s="368"/>
      <c r="CD39" s="368"/>
      <c r="CE39" s="368"/>
      <c r="CF39" s="368"/>
      <c r="CG39" s="368"/>
      <c r="CH39" s="368"/>
      <c r="CI39" s="368"/>
      <c r="CJ39" s="368"/>
      <c r="CK39" s="368"/>
      <c r="CL39" s="368"/>
      <c r="CM39" s="368"/>
      <c r="CN39" s="181"/>
      <c r="CO39" s="367">
        <f t="shared" si="3"/>
        <v>27</v>
      </c>
      <c r="CP39" s="367"/>
      <c r="CQ39" s="368" t="str">
        <f>IF('各会計、関係団体の財政状況及び健全化判断比率'!BS12="","",'各会計、関係団体の財政状況及び健全化判断比率'!BS12)</f>
        <v>（一財）鳥取市教育福祉振興会</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2">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t="str">
        <f t="shared" si="2"/>
        <v/>
      </c>
      <c r="BX40" s="367"/>
      <c r="BY40" s="368" t="str">
        <f>IF('各会計、関係団体の財政状況及び健全化判断比率'!B74="","",'各会計、関係団体の財政状況及び健全化判断比率'!B74)</f>
        <v/>
      </c>
      <c r="BZ40" s="368"/>
      <c r="CA40" s="368"/>
      <c r="CB40" s="368"/>
      <c r="CC40" s="368"/>
      <c r="CD40" s="368"/>
      <c r="CE40" s="368"/>
      <c r="CF40" s="368"/>
      <c r="CG40" s="368"/>
      <c r="CH40" s="368"/>
      <c r="CI40" s="368"/>
      <c r="CJ40" s="368"/>
      <c r="CK40" s="368"/>
      <c r="CL40" s="368"/>
      <c r="CM40" s="368"/>
      <c r="CN40" s="181"/>
      <c r="CO40" s="367">
        <f t="shared" si="3"/>
        <v>28</v>
      </c>
      <c r="CP40" s="367"/>
      <c r="CQ40" s="368" t="str">
        <f>IF('各会計、関係団体の財政状況及び健全化判断比率'!BS13="","",'各会計、関係団体の財政状況及び健全化判断比率'!BS13)</f>
        <v>（公財）鳥取市学校給食会</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2">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81"/>
      <c r="CO41" s="367">
        <f t="shared" si="3"/>
        <v>29</v>
      </c>
      <c r="CP41" s="367"/>
      <c r="CQ41" s="368" t="str">
        <f>IF('各会計、関係団体の財政状況及び健全化判断比率'!BS14="","",'各会計、関係団体の財政状況及び健全化判断比率'!BS14)</f>
        <v>（公財）鳥取市文化財団</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2">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f t="shared" si="3"/>
        <v>30</v>
      </c>
      <c r="CP42" s="367"/>
      <c r="CQ42" s="368" t="str">
        <f>IF('各会計、関係団体の財政状況及び健全化判断比率'!BS15="","",'各会計、関係団体の財政状況及び健全化判断比率'!BS15)</f>
        <v>（公財）鳥取童謡・おもちゃ館</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2">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f t="shared" si="3"/>
        <v>31</v>
      </c>
      <c r="CP43" s="367"/>
      <c r="CQ43" s="368" t="str">
        <f>IF('各会計、関係団体の財政状況及び健全化判断比率'!BS16="","",'各会計、関係団体の財政状況及び健全化判断比率'!BS16)</f>
        <v>（公財）鳥取市人権情報センター</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209</v>
      </c>
      <c r="E46" s="364" t="s">
        <v>210</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2">
      <c r="E47" s="364" t="s">
        <v>211</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2">
      <c r="E48" s="364" t="s">
        <v>212</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2">
      <c r="E49" s="366" t="s">
        <v>213</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2">
      <c r="E50" s="364" t="s">
        <v>214</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2">
      <c r="E51" s="364" t="s">
        <v>215</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2">
      <c r="E52" s="364" t="s">
        <v>216</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2">
      <c r="E53" s="364" t="s">
        <v>217</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2"/>
    <row r="55" spans="5:113" x14ac:dyDescent="0.2"/>
    <row r="56" spans="5:113" x14ac:dyDescent="0.2"/>
  </sheetData>
  <sheetProtection algorithmName="SHA-512" hashValue="S1hLm+05oTrVGeNfXhOkMkC8WzTh0WNDxSY90hvSIr96FrQc2d/wEG9Ugn5n2QucfDM1yEbSJmxArTp8gl+P0w==" saltValue="+nxqOYz8AGjrIQargSmyGQ=="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W22:Y29"/>
    <mergeCell ref="Z22:AG23"/>
    <mergeCell ref="CE22:CS23"/>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AY22:BM22"/>
    <mergeCell ref="BN22:BU22"/>
    <mergeCell ref="BV22:CC22"/>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E31" zoomScaleSheetLayoutView="100" workbookViewId="0">
      <selection activeCell="K32" sqref="K32"/>
    </sheetView>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577</v>
      </c>
      <c r="G33" s="29" t="s">
        <v>578</v>
      </c>
      <c r="H33" s="29" t="s">
        <v>579</v>
      </c>
      <c r="I33" s="29" t="s">
        <v>580</v>
      </c>
      <c r="J33" s="30" t="s">
        <v>581</v>
      </c>
      <c r="K33" s="22"/>
      <c r="L33" s="22"/>
      <c r="M33" s="22"/>
      <c r="N33" s="22"/>
      <c r="O33" s="22"/>
      <c r="P33" s="22"/>
    </row>
    <row r="34" spans="1:16" ht="39" customHeight="1" x14ac:dyDescent="0.2">
      <c r="A34" s="22"/>
      <c r="B34" s="31"/>
      <c r="C34" s="1151" t="s">
        <v>584</v>
      </c>
      <c r="D34" s="1151"/>
      <c r="E34" s="1152"/>
      <c r="F34" s="32">
        <v>5.27</v>
      </c>
      <c r="G34" s="33">
        <v>5.93</v>
      </c>
      <c r="H34" s="33">
        <v>6.52</v>
      </c>
      <c r="I34" s="33">
        <v>6.48</v>
      </c>
      <c r="J34" s="34">
        <v>7.14</v>
      </c>
      <c r="K34" s="22"/>
      <c r="L34" s="22"/>
      <c r="M34" s="22"/>
      <c r="N34" s="22"/>
      <c r="O34" s="22"/>
      <c r="P34" s="22"/>
    </row>
    <row r="35" spans="1:16" ht="39" customHeight="1" x14ac:dyDescent="0.2">
      <c r="A35" s="22"/>
      <c r="B35" s="35"/>
      <c r="C35" s="1145" t="s">
        <v>585</v>
      </c>
      <c r="D35" s="1146"/>
      <c r="E35" s="1147"/>
      <c r="F35" s="36">
        <v>4.54</v>
      </c>
      <c r="G35" s="37">
        <v>3.18</v>
      </c>
      <c r="H35" s="37">
        <v>3.94</v>
      </c>
      <c r="I35" s="37">
        <v>5.3</v>
      </c>
      <c r="J35" s="38">
        <v>6.84</v>
      </c>
      <c r="K35" s="22"/>
      <c r="L35" s="22"/>
      <c r="M35" s="22"/>
      <c r="N35" s="22"/>
      <c r="O35" s="22"/>
      <c r="P35" s="22"/>
    </row>
    <row r="36" spans="1:16" ht="39" customHeight="1" x14ac:dyDescent="0.2">
      <c r="A36" s="22"/>
      <c r="B36" s="35"/>
      <c r="C36" s="1145" t="s">
        <v>586</v>
      </c>
      <c r="D36" s="1146"/>
      <c r="E36" s="1147"/>
      <c r="F36" s="36">
        <v>4.28</v>
      </c>
      <c r="G36" s="37">
        <v>3.66</v>
      </c>
      <c r="H36" s="37">
        <v>4.01</v>
      </c>
      <c r="I36" s="37">
        <v>5.64</v>
      </c>
      <c r="J36" s="38">
        <v>5.12</v>
      </c>
      <c r="K36" s="22"/>
      <c r="L36" s="22"/>
      <c r="M36" s="22"/>
      <c r="N36" s="22"/>
      <c r="O36" s="22"/>
      <c r="P36" s="22"/>
    </row>
    <row r="37" spans="1:16" ht="39" customHeight="1" x14ac:dyDescent="0.2">
      <c r="A37" s="22"/>
      <c r="B37" s="35"/>
      <c r="C37" s="1145" t="s">
        <v>587</v>
      </c>
      <c r="D37" s="1146"/>
      <c r="E37" s="1147"/>
      <c r="F37" s="36">
        <v>4.22</v>
      </c>
      <c r="G37" s="37">
        <v>3.81</v>
      </c>
      <c r="H37" s="37">
        <v>4</v>
      </c>
      <c r="I37" s="37">
        <v>4.2300000000000004</v>
      </c>
      <c r="J37" s="38">
        <v>4.5</v>
      </c>
      <c r="K37" s="22"/>
      <c r="L37" s="22"/>
      <c r="M37" s="22"/>
      <c r="N37" s="22"/>
      <c r="O37" s="22"/>
      <c r="P37" s="22"/>
    </row>
    <row r="38" spans="1:16" ht="39" customHeight="1" x14ac:dyDescent="0.2">
      <c r="A38" s="22"/>
      <c r="B38" s="35"/>
      <c r="C38" s="1145" t="s">
        <v>588</v>
      </c>
      <c r="D38" s="1146"/>
      <c r="E38" s="1147"/>
      <c r="F38" s="36">
        <v>1.04</v>
      </c>
      <c r="G38" s="37">
        <v>1.31</v>
      </c>
      <c r="H38" s="37">
        <v>1.73</v>
      </c>
      <c r="I38" s="37">
        <v>2.21</v>
      </c>
      <c r="J38" s="38">
        <v>2.12</v>
      </c>
      <c r="K38" s="22"/>
      <c r="L38" s="22"/>
      <c r="M38" s="22"/>
      <c r="N38" s="22"/>
      <c r="O38" s="22"/>
      <c r="P38" s="22"/>
    </row>
    <row r="39" spans="1:16" ht="39" customHeight="1" x14ac:dyDescent="0.2">
      <c r="A39" s="22"/>
      <c r="B39" s="35"/>
      <c r="C39" s="1145" t="s">
        <v>589</v>
      </c>
      <c r="D39" s="1146"/>
      <c r="E39" s="1147"/>
      <c r="F39" s="36">
        <v>1.05</v>
      </c>
      <c r="G39" s="37">
        <v>0.54</v>
      </c>
      <c r="H39" s="37">
        <v>0.39</v>
      </c>
      <c r="I39" s="37">
        <v>0.46</v>
      </c>
      <c r="J39" s="38">
        <v>0.19</v>
      </c>
      <c r="K39" s="22"/>
      <c r="L39" s="22"/>
      <c r="M39" s="22"/>
      <c r="N39" s="22"/>
      <c r="O39" s="22"/>
      <c r="P39" s="22"/>
    </row>
    <row r="40" spans="1:16" ht="39" customHeight="1" x14ac:dyDescent="0.2">
      <c r="A40" s="22"/>
      <c r="B40" s="35"/>
      <c r="C40" s="1145" t="s">
        <v>590</v>
      </c>
      <c r="D40" s="1146"/>
      <c r="E40" s="1147"/>
      <c r="F40" s="36">
        <v>0.03</v>
      </c>
      <c r="G40" s="37">
        <v>0.06</v>
      </c>
      <c r="H40" s="37">
        <v>0.11</v>
      </c>
      <c r="I40" s="37">
        <v>0.15</v>
      </c>
      <c r="J40" s="38">
        <v>0.1</v>
      </c>
      <c r="K40" s="22"/>
      <c r="L40" s="22"/>
      <c r="M40" s="22"/>
      <c r="N40" s="22"/>
      <c r="O40" s="22"/>
      <c r="P40" s="22"/>
    </row>
    <row r="41" spans="1:16" ht="39" customHeight="1" x14ac:dyDescent="0.2">
      <c r="A41" s="22"/>
      <c r="B41" s="35"/>
      <c r="C41" s="1145" t="s">
        <v>591</v>
      </c>
      <c r="D41" s="1146"/>
      <c r="E41" s="1147"/>
      <c r="F41" s="36">
        <v>0.01</v>
      </c>
      <c r="G41" s="37">
        <v>0.01</v>
      </c>
      <c r="H41" s="37">
        <v>0.01</v>
      </c>
      <c r="I41" s="37">
        <v>0.01</v>
      </c>
      <c r="J41" s="38">
        <v>0.01</v>
      </c>
      <c r="K41" s="22"/>
      <c r="L41" s="22"/>
      <c r="M41" s="22"/>
      <c r="N41" s="22"/>
      <c r="O41" s="22"/>
      <c r="P41" s="22"/>
    </row>
    <row r="42" spans="1:16" ht="39" customHeight="1" x14ac:dyDescent="0.2">
      <c r="A42" s="22"/>
      <c r="B42" s="39"/>
      <c r="C42" s="1145" t="s">
        <v>592</v>
      </c>
      <c r="D42" s="1146"/>
      <c r="E42" s="1147"/>
      <c r="F42" s="36" t="s">
        <v>550</v>
      </c>
      <c r="G42" s="37" t="s">
        <v>550</v>
      </c>
      <c r="H42" s="37" t="s">
        <v>550</v>
      </c>
      <c r="I42" s="37" t="s">
        <v>550</v>
      </c>
      <c r="J42" s="38" t="s">
        <v>550</v>
      </c>
      <c r="K42" s="22"/>
      <c r="L42" s="22"/>
      <c r="M42" s="22"/>
      <c r="N42" s="22"/>
      <c r="O42" s="22"/>
      <c r="P42" s="22"/>
    </row>
    <row r="43" spans="1:16" ht="39" customHeight="1" thickBot="1" x14ac:dyDescent="0.25">
      <c r="A43" s="22"/>
      <c r="B43" s="40"/>
      <c r="C43" s="1148" t="s">
        <v>593</v>
      </c>
      <c r="D43" s="1149"/>
      <c r="E43" s="1150"/>
      <c r="F43" s="41">
        <v>0.06</v>
      </c>
      <c r="G43" s="42">
        <v>0.1</v>
      </c>
      <c r="H43" s="42">
        <v>0.08</v>
      </c>
      <c r="I43" s="42">
        <v>0.01</v>
      </c>
      <c r="J43" s="43">
        <v>0.02</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8G4zVKDrIFca/xgLlmM+r51cw+FIoyDP1gK/Cs8/9I+B8QzuT4z2vFYYw7Q5omlj/E03fYbXuULqqoH8R97hLQ==" saltValue="rNZ29zsQLc+VdmVogvrJj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topLeftCell="E36"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577</v>
      </c>
      <c r="L44" s="56" t="s">
        <v>578</v>
      </c>
      <c r="M44" s="56" t="s">
        <v>579</v>
      </c>
      <c r="N44" s="56" t="s">
        <v>580</v>
      </c>
      <c r="O44" s="57" t="s">
        <v>581</v>
      </c>
      <c r="P44" s="48"/>
      <c r="Q44" s="48"/>
      <c r="R44" s="48"/>
      <c r="S44" s="48"/>
      <c r="T44" s="48"/>
      <c r="U44" s="48"/>
    </row>
    <row r="45" spans="1:21" ht="30.75" customHeight="1" x14ac:dyDescent="0.2">
      <c r="A45" s="48"/>
      <c r="B45" s="1176" t="s">
        <v>11</v>
      </c>
      <c r="C45" s="1177"/>
      <c r="D45" s="58"/>
      <c r="E45" s="1182" t="s">
        <v>12</v>
      </c>
      <c r="F45" s="1182"/>
      <c r="G45" s="1182"/>
      <c r="H45" s="1182"/>
      <c r="I45" s="1182"/>
      <c r="J45" s="1183"/>
      <c r="K45" s="59">
        <v>9712</v>
      </c>
      <c r="L45" s="60">
        <v>9603</v>
      </c>
      <c r="M45" s="60">
        <v>9484</v>
      </c>
      <c r="N45" s="60">
        <v>9554</v>
      </c>
      <c r="O45" s="61">
        <v>9732</v>
      </c>
      <c r="P45" s="48"/>
      <c r="Q45" s="48"/>
      <c r="R45" s="48"/>
      <c r="S45" s="48"/>
      <c r="T45" s="48"/>
      <c r="U45" s="48"/>
    </row>
    <row r="46" spans="1:21" ht="30.75" customHeight="1" x14ac:dyDescent="0.2">
      <c r="A46" s="48"/>
      <c r="B46" s="1178"/>
      <c r="C46" s="1179"/>
      <c r="D46" s="62"/>
      <c r="E46" s="1155" t="s">
        <v>13</v>
      </c>
      <c r="F46" s="1155"/>
      <c r="G46" s="1155"/>
      <c r="H46" s="1155"/>
      <c r="I46" s="1155"/>
      <c r="J46" s="1156"/>
      <c r="K46" s="63" t="s">
        <v>550</v>
      </c>
      <c r="L46" s="64" t="s">
        <v>550</v>
      </c>
      <c r="M46" s="64" t="s">
        <v>550</v>
      </c>
      <c r="N46" s="64" t="s">
        <v>550</v>
      </c>
      <c r="O46" s="65" t="s">
        <v>550</v>
      </c>
      <c r="P46" s="48"/>
      <c r="Q46" s="48"/>
      <c r="R46" s="48"/>
      <c r="S46" s="48"/>
      <c r="T46" s="48"/>
      <c r="U46" s="48"/>
    </row>
    <row r="47" spans="1:21" ht="30.75" customHeight="1" x14ac:dyDescent="0.2">
      <c r="A47" s="48"/>
      <c r="B47" s="1178"/>
      <c r="C47" s="1179"/>
      <c r="D47" s="62"/>
      <c r="E47" s="1155" t="s">
        <v>14</v>
      </c>
      <c r="F47" s="1155"/>
      <c r="G47" s="1155"/>
      <c r="H47" s="1155"/>
      <c r="I47" s="1155"/>
      <c r="J47" s="1156"/>
      <c r="K47" s="63" t="s">
        <v>550</v>
      </c>
      <c r="L47" s="64" t="s">
        <v>550</v>
      </c>
      <c r="M47" s="64" t="s">
        <v>550</v>
      </c>
      <c r="N47" s="64" t="s">
        <v>550</v>
      </c>
      <c r="O47" s="65" t="s">
        <v>550</v>
      </c>
      <c r="P47" s="48"/>
      <c r="Q47" s="48"/>
      <c r="R47" s="48"/>
      <c r="S47" s="48"/>
      <c r="T47" s="48"/>
      <c r="U47" s="48"/>
    </row>
    <row r="48" spans="1:21" ht="30.75" customHeight="1" x14ac:dyDescent="0.2">
      <c r="A48" s="48"/>
      <c r="B48" s="1178"/>
      <c r="C48" s="1179"/>
      <c r="D48" s="62"/>
      <c r="E48" s="1155" t="s">
        <v>15</v>
      </c>
      <c r="F48" s="1155"/>
      <c r="G48" s="1155"/>
      <c r="H48" s="1155"/>
      <c r="I48" s="1155"/>
      <c r="J48" s="1156"/>
      <c r="K48" s="63">
        <v>4612</v>
      </c>
      <c r="L48" s="64">
        <v>4515</v>
      </c>
      <c r="M48" s="64">
        <v>4214</v>
      </c>
      <c r="N48" s="64">
        <v>4098</v>
      </c>
      <c r="O48" s="65">
        <v>4013</v>
      </c>
      <c r="P48" s="48"/>
      <c r="Q48" s="48"/>
      <c r="R48" s="48"/>
      <c r="S48" s="48"/>
      <c r="T48" s="48"/>
      <c r="U48" s="48"/>
    </row>
    <row r="49" spans="1:21" ht="30.75" customHeight="1" x14ac:dyDescent="0.2">
      <c r="A49" s="48"/>
      <c r="B49" s="1178"/>
      <c r="C49" s="1179"/>
      <c r="D49" s="62"/>
      <c r="E49" s="1155" t="s">
        <v>16</v>
      </c>
      <c r="F49" s="1155"/>
      <c r="G49" s="1155"/>
      <c r="H49" s="1155"/>
      <c r="I49" s="1155"/>
      <c r="J49" s="1156"/>
      <c r="K49" s="63">
        <v>343</v>
      </c>
      <c r="L49" s="64">
        <v>332</v>
      </c>
      <c r="M49" s="64">
        <v>349</v>
      </c>
      <c r="N49" s="64">
        <v>358</v>
      </c>
      <c r="O49" s="65">
        <v>319</v>
      </c>
      <c r="P49" s="48"/>
      <c r="Q49" s="48"/>
      <c r="R49" s="48"/>
      <c r="S49" s="48"/>
      <c r="T49" s="48"/>
      <c r="U49" s="48"/>
    </row>
    <row r="50" spans="1:21" ht="30.75" customHeight="1" x14ac:dyDescent="0.2">
      <c r="A50" s="48"/>
      <c r="B50" s="1178"/>
      <c r="C50" s="1179"/>
      <c r="D50" s="62"/>
      <c r="E50" s="1155" t="s">
        <v>17</v>
      </c>
      <c r="F50" s="1155"/>
      <c r="G50" s="1155"/>
      <c r="H50" s="1155"/>
      <c r="I50" s="1155"/>
      <c r="J50" s="1156"/>
      <c r="K50" s="63">
        <v>34</v>
      </c>
      <c r="L50" s="64">
        <v>28</v>
      </c>
      <c r="M50" s="64">
        <v>19</v>
      </c>
      <c r="N50" s="64">
        <v>14</v>
      </c>
      <c r="O50" s="65">
        <v>10</v>
      </c>
      <c r="P50" s="48"/>
      <c r="Q50" s="48"/>
      <c r="R50" s="48"/>
      <c r="S50" s="48"/>
      <c r="T50" s="48"/>
      <c r="U50" s="48"/>
    </row>
    <row r="51" spans="1:21" ht="30.75" customHeight="1" x14ac:dyDescent="0.2">
      <c r="A51" s="48"/>
      <c r="B51" s="1180"/>
      <c r="C51" s="1181"/>
      <c r="D51" s="66"/>
      <c r="E51" s="1155" t="s">
        <v>18</v>
      </c>
      <c r="F51" s="1155"/>
      <c r="G51" s="1155"/>
      <c r="H51" s="1155"/>
      <c r="I51" s="1155"/>
      <c r="J51" s="1156"/>
      <c r="K51" s="63" t="s">
        <v>550</v>
      </c>
      <c r="L51" s="64">
        <v>0</v>
      </c>
      <c r="M51" s="64">
        <v>12</v>
      </c>
      <c r="N51" s="64">
        <v>12</v>
      </c>
      <c r="O51" s="65">
        <v>7</v>
      </c>
      <c r="P51" s="48"/>
      <c r="Q51" s="48"/>
      <c r="R51" s="48"/>
      <c r="S51" s="48"/>
      <c r="T51" s="48"/>
      <c r="U51" s="48"/>
    </row>
    <row r="52" spans="1:21" ht="30.75" customHeight="1" x14ac:dyDescent="0.2">
      <c r="A52" s="48"/>
      <c r="B52" s="1153" t="s">
        <v>19</v>
      </c>
      <c r="C52" s="1154"/>
      <c r="D52" s="66"/>
      <c r="E52" s="1155" t="s">
        <v>20</v>
      </c>
      <c r="F52" s="1155"/>
      <c r="G52" s="1155"/>
      <c r="H52" s="1155"/>
      <c r="I52" s="1155"/>
      <c r="J52" s="1156"/>
      <c r="K52" s="63">
        <v>10439</v>
      </c>
      <c r="L52" s="64">
        <v>10437</v>
      </c>
      <c r="M52" s="64">
        <v>10402</v>
      </c>
      <c r="N52" s="64">
        <v>10384</v>
      </c>
      <c r="O52" s="65">
        <v>10185</v>
      </c>
      <c r="P52" s="48"/>
      <c r="Q52" s="48"/>
      <c r="R52" s="48"/>
      <c r="S52" s="48"/>
      <c r="T52" s="48"/>
      <c r="U52" s="48"/>
    </row>
    <row r="53" spans="1:21" ht="30.75" customHeight="1" thickBot="1" x14ac:dyDescent="0.25">
      <c r="A53" s="48"/>
      <c r="B53" s="1157" t="s">
        <v>21</v>
      </c>
      <c r="C53" s="1158"/>
      <c r="D53" s="67"/>
      <c r="E53" s="1159" t="s">
        <v>22</v>
      </c>
      <c r="F53" s="1159"/>
      <c r="G53" s="1159"/>
      <c r="H53" s="1159"/>
      <c r="I53" s="1159"/>
      <c r="J53" s="1160"/>
      <c r="K53" s="68">
        <v>4262</v>
      </c>
      <c r="L53" s="69">
        <v>4041</v>
      </c>
      <c r="M53" s="69">
        <v>3676</v>
      </c>
      <c r="N53" s="69">
        <v>3652</v>
      </c>
      <c r="O53" s="70">
        <v>3896</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5">
      <c r="A56" s="48"/>
      <c r="B56" s="72" t="s">
        <v>25</v>
      </c>
      <c r="C56" s="73"/>
      <c r="D56" s="73"/>
      <c r="E56" s="73"/>
      <c r="F56" s="73"/>
      <c r="G56" s="73"/>
      <c r="H56" s="73"/>
      <c r="I56" s="73"/>
      <c r="J56" s="73"/>
      <c r="K56" s="74"/>
      <c r="L56" s="74"/>
      <c r="M56" s="74"/>
      <c r="N56" s="74"/>
      <c r="O56" s="75" t="s">
        <v>594</v>
      </c>
      <c r="P56" s="48"/>
      <c r="Q56" s="48"/>
      <c r="R56" s="48"/>
      <c r="S56" s="48"/>
      <c r="T56" s="48"/>
      <c r="U56" s="48"/>
    </row>
    <row r="57" spans="1:21" ht="31.5" customHeight="1" thickBot="1" x14ac:dyDescent="0.25">
      <c r="A57" s="48"/>
      <c r="B57" s="76"/>
      <c r="C57" s="77"/>
      <c r="D57" s="77"/>
      <c r="E57" s="78"/>
      <c r="F57" s="78"/>
      <c r="G57" s="78"/>
      <c r="H57" s="78"/>
      <c r="I57" s="78"/>
      <c r="J57" s="79" t="s">
        <v>2</v>
      </c>
      <c r="K57" s="80" t="s">
        <v>595</v>
      </c>
      <c r="L57" s="81" t="s">
        <v>596</v>
      </c>
      <c r="M57" s="81" t="s">
        <v>597</v>
      </c>
      <c r="N57" s="81" t="s">
        <v>598</v>
      </c>
      <c r="O57" s="82" t="s">
        <v>599</v>
      </c>
      <c r="P57" s="48"/>
      <c r="Q57" s="48"/>
      <c r="R57" s="48"/>
      <c r="S57" s="48"/>
      <c r="T57" s="48"/>
      <c r="U57" s="48"/>
    </row>
    <row r="58" spans="1:21" ht="31.5" customHeight="1" x14ac:dyDescent="0.2">
      <c r="B58" s="1161" t="s">
        <v>26</v>
      </c>
      <c r="C58" s="1162"/>
      <c r="D58" s="1167" t="s">
        <v>27</v>
      </c>
      <c r="E58" s="1168"/>
      <c r="F58" s="1168"/>
      <c r="G58" s="1168"/>
      <c r="H58" s="1168"/>
      <c r="I58" s="1168"/>
      <c r="J58" s="1169"/>
      <c r="K58" s="83"/>
      <c r="L58" s="84"/>
      <c r="M58" s="84"/>
      <c r="N58" s="84"/>
      <c r="O58" s="85"/>
    </row>
    <row r="59" spans="1:21" ht="31.5" customHeight="1" x14ac:dyDescent="0.2">
      <c r="B59" s="1163"/>
      <c r="C59" s="1164"/>
      <c r="D59" s="1170" t="s">
        <v>28</v>
      </c>
      <c r="E59" s="1171"/>
      <c r="F59" s="1171"/>
      <c r="G59" s="1171"/>
      <c r="H59" s="1171"/>
      <c r="I59" s="1171"/>
      <c r="J59" s="1172"/>
      <c r="K59" s="86"/>
      <c r="L59" s="87"/>
      <c r="M59" s="87"/>
      <c r="N59" s="87"/>
      <c r="O59" s="88"/>
    </row>
    <row r="60" spans="1:21" ht="31.5" customHeight="1" thickBot="1" x14ac:dyDescent="0.25">
      <c r="B60" s="1165"/>
      <c r="C60" s="1166"/>
      <c r="D60" s="1173" t="s">
        <v>29</v>
      </c>
      <c r="E60" s="1174"/>
      <c r="F60" s="1174"/>
      <c r="G60" s="1174"/>
      <c r="H60" s="1174"/>
      <c r="I60" s="1174"/>
      <c r="J60" s="1175"/>
      <c r="K60" s="89"/>
      <c r="L60" s="90"/>
      <c r="M60" s="90"/>
      <c r="N60" s="90"/>
      <c r="O60" s="91"/>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wFcofw8q6dcZisEo/G+Ko7/tCRdmrs4degh8M2eDAyPHMjujRgiEty9GO4vOuphC5niGxSuYxar09jDBpTnNhw==" saltValue="kh36qfXZOXMIlyfWQfgXEg=="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topLeftCell="E43" zoomScaleSheetLayoutView="100" workbookViewId="0"/>
  </sheetViews>
  <sheetFormatPr defaultColWidth="0" defaultRowHeight="13.5" customHeight="1" zeroHeight="1" x14ac:dyDescent="0.2"/>
  <cols>
    <col min="1" max="1" width="6.6640625" style="96" customWidth="1"/>
    <col min="2" max="3" width="12.6640625" style="96" customWidth="1"/>
    <col min="4" max="4" width="11.6640625" style="96" customWidth="1"/>
    <col min="5" max="8" width="10.33203125" style="96" customWidth="1"/>
    <col min="9" max="13" width="16.33203125" style="96" customWidth="1"/>
    <col min="14" max="19" width="12.66406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25">
      <c r="B40" s="98" t="s">
        <v>10</v>
      </c>
      <c r="C40" s="99"/>
      <c r="D40" s="99"/>
      <c r="E40" s="100"/>
      <c r="F40" s="100"/>
      <c r="G40" s="100"/>
      <c r="H40" s="101" t="s">
        <v>2</v>
      </c>
      <c r="I40" s="102" t="s">
        <v>577</v>
      </c>
      <c r="J40" s="103" t="s">
        <v>578</v>
      </c>
      <c r="K40" s="103" t="s">
        <v>579</v>
      </c>
      <c r="L40" s="103" t="s">
        <v>580</v>
      </c>
      <c r="M40" s="104" t="s">
        <v>581</v>
      </c>
    </row>
    <row r="41" spans="2:13" ht="27.75" customHeight="1" x14ac:dyDescent="0.2">
      <c r="B41" s="1196" t="s">
        <v>32</v>
      </c>
      <c r="C41" s="1197"/>
      <c r="D41" s="105"/>
      <c r="E41" s="1198" t="s">
        <v>33</v>
      </c>
      <c r="F41" s="1198"/>
      <c r="G41" s="1198"/>
      <c r="H41" s="1199"/>
      <c r="I41" s="355">
        <v>104981</v>
      </c>
      <c r="J41" s="356">
        <v>110750</v>
      </c>
      <c r="K41" s="356">
        <v>112833</v>
      </c>
      <c r="L41" s="356">
        <v>116095</v>
      </c>
      <c r="M41" s="357">
        <v>115229</v>
      </c>
    </row>
    <row r="42" spans="2:13" ht="27.75" customHeight="1" x14ac:dyDescent="0.2">
      <c r="B42" s="1186"/>
      <c r="C42" s="1187"/>
      <c r="D42" s="106"/>
      <c r="E42" s="1190" t="s">
        <v>34</v>
      </c>
      <c r="F42" s="1190"/>
      <c r="G42" s="1190"/>
      <c r="H42" s="1191"/>
      <c r="I42" s="358">
        <v>662</v>
      </c>
      <c r="J42" s="359">
        <v>622</v>
      </c>
      <c r="K42" s="359">
        <v>589</v>
      </c>
      <c r="L42" s="359">
        <v>551</v>
      </c>
      <c r="M42" s="360">
        <v>520</v>
      </c>
    </row>
    <row r="43" spans="2:13" ht="27.75" customHeight="1" x14ac:dyDescent="0.2">
      <c r="B43" s="1186"/>
      <c r="C43" s="1187"/>
      <c r="D43" s="106"/>
      <c r="E43" s="1190" t="s">
        <v>35</v>
      </c>
      <c r="F43" s="1190"/>
      <c r="G43" s="1190"/>
      <c r="H43" s="1191"/>
      <c r="I43" s="358">
        <v>48588</v>
      </c>
      <c r="J43" s="359">
        <v>46082</v>
      </c>
      <c r="K43" s="359">
        <v>41854</v>
      </c>
      <c r="L43" s="359">
        <v>38307</v>
      </c>
      <c r="M43" s="360">
        <v>35216</v>
      </c>
    </row>
    <row r="44" spans="2:13" ht="27.75" customHeight="1" x14ac:dyDescent="0.2">
      <c r="B44" s="1186"/>
      <c r="C44" s="1187"/>
      <c r="D44" s="106"/>
      <c r="E44" s="1190" t="s">
        <v>36</v>
      </c>
      <c r="F44" s="1190"/>
      <c r="G44" s="1190"/>
      <c r="H44" s="1191"/>
      <c r="I44" s="358">
        <v>1986</v>
      </c>
      <c r="J44" s="359">
        <v>2101</v>
      </c>
      <c r="K44" s="359">
        <v>1986</v>
      </c>
      <c r="L44" s="359">
        <v>2001</v>
      </c>
      <c r="M44" s="360">
        <v>1951</v>
      </c>
    </row>
    <row r="45" spans="2:13" ht="27.75" customHeight="1" x14ac:dyDescent="0.2">
      <c r="B45" s="1186"/>
      <c r="C45" s="1187"/>
      <c r="D45" s="106"/>
      <c r="E45" s="1190" t="s">
        <v>37</v>
      </c>
      <c r="F45" s="1190"/>
      <c r="G45" s="1190"/>
      <c r="H45" s="1191"/>
      <c r="I45" s="358">
        <v>9290</v>
      </c>
      <c r="J45" s="359">
        <v>9260</v>
      </c>
      <c r="K45" s="359">
        <v>9063</v>
      </c>
      <c r="L45" s="359">
        <v>8938</v>
      </c>
      <c r="M45" s="360">
        <v>9037</v>
      </c>
    </row>
    <row r="46" spans="2:13" ht="27.75" customHeight="1" x14ac:dyDescent="0.2">
      <c r="B46" s="1186"/>
      <c r="C46" s="1187"/>
      <c r="D46" s="107"/>
      <c r="E46" s="1190" t="s">
        <v>38</v>
      </c>
      <c r="F46" s="1190"/>
      <c r="G46" s="1190"/>
      <c r="H46" s="1191"/>
      <c r="I46" s="358">
        <v>1938</v>
      </c>
      <c r="J46" s="359">
        <v>1990</v>
      </c>
      <c r="K46" s="359">
        <v>2225</v>
      </c>
      <c r="L46" s="359">
        <v>2047</v>
      </c>
      <c r="M46" s="360">
        <v>2127</v>
      </c>
    </row>
    <row r="47" spans="2:13" ht="27.75" customHeight="1" x14ac:dyDescent="0.2">
      <c r="B47" s="1186"/>
      <c r="C47" s="1187"/>
      <c r="D47" s="108"/>
      <c r="E47" s="1200" t="s">
        <v>39</v>
      </c>
      <c r="F47" s="1201"/>
      <c r="G47" s="1201"/>
      <c r="H47" s="1202"/>
      <c r="I47" s="358" t="s">
        <v>550</v>
      </c>
      <c r="J47" s="359" t="s">
        <v>550</v>
      </c>
      <c r="K47" s="359" t="s">
        <v>550</v>
      </c>
      <c r="L47" s="359" t="s">
        <v>550</v>
      </c>
      <c r="M47" s="360" t="s">
        <v>550</v>
      </c>
    </row>
    <row r="48" spans="2:13" ht="27.75" customHeight="1" x14ac:dyDescent="0.2">
      <c r="B48" s="1186"/>
      <c r="C48" s="1187"/>
      <c r="D48" s="106"/>
      <c r="E48" s="1190" t="s">
        <v>40</v>
      </c>
      <c r="F48" s="1190"/>
      <c r="G48" s="1190"/>
      <c r="H48" s="1191"/>
      <c r="I48" s="358" t="s">
        <v>550</v>
      </c>
      <c r="J48" s="359" t="s">
        <v>550</v>
      </c>
      <c r="K48" s="359" t="s">
        <v>550</v>
      </c>
      <c r="L48" s="359" t="s">
        <v>550</v>
      </c>
      <c r="M48" s="360" t="s">
        <v>550</v>
      </c>
    </row>
    <row r="49" spans="2:13" ht="27.75" customHeight="1" x14ac:dyDescent="0.2">
      <c r="B49" s="1188"/>
      <c r="C49" s="1189"/>
      <c r="D49" s="106"/>
      <c r="E49" s="1190" t="s">
        <v>41</v>
      </c>
      <c r="F49" s="1190"/>
      <c r="G49" s="1190"/>
      <c r="H49" s="1191"/>
      <c r="I49" s="358" t="s">
        <v>550</v>
      </c>
      <c r="J49" s="359" t="s">
        <v>550</v>
      </c>
      <c r="K49" s="359" t="s">
        <v>550</v>
      </c>
      <c r="L49" s="359" t="s">
        <v>550</v>
      </c>
      <c r="M49" s="360" t="s">
        <v>550</v>
      </c>
    </row>
    <row r="50" spans="2:13" ht="27.75" customHeight="1" x14ac:dyDescent="0.2">
      <c r="B50" s="1184" t="s">
        <v>42</v>
      </c>
      <c r="C50" s="1185"/>
      <c r="D50" s="109"/>
      <c r="E50" s="1190" t="s">
        <v>43</v>
      </c>
      <c r="F50" s="1190"/>
      <c r="G50" s="1190"/>
      <c r="H50" s="1191"/>
      <c r="I50" s="358">
        <v>13648</v>
      </c>
      <c r="J50" s="359">
        <v>13514</v>
      </c>
      <c r="K50" s="359">
        <v>12537</v>
      </c>
      <c r="L50" s="359">
        <v>13457</v>
      </c>
      <c r="M50" s="360">
        <v>14404</v>
      </c>
    </row>
    <row r="51" spans="2:13" ht="27.75" customHeight="1" x14ac:dyDescent="0.2">
      <c r="B51" s="1186"/>
      <c r="C51" s="1187"/>
      <c r="D51" s="106"/>
      <c r="E51" s="1190" t="s">
        <v>44</v>
      </c>
      <c r="F51" s="1190"/>
      <c r="G51" s="1190"/>
      <c r="H51" s="1191"/>
      <c r="I51" s="358">
        <v>18726</v>
      </c>
      <c r="J51" s="359">
        <v>17989</v>
      </c>
      <c r="K51" s="359">
        <v>17818</v>
      </c>
      <c r="L51" s="359">
        <v>18048</v>
      </c>
      <c r="M51" s="360">
        <v>18503</v>
      </c>
    </row>
    <row r="52" spans="2:13" ht="27.75" customHeight="1" x14ac:dyDescent="0.2">
      <c r="B52" s="1188"/>
      <c r="C52" s="1189"/>
      <c r="D52" s="106"/>
      <c r="E52" s="1190" t="s">
        <v>45</v>
      </c>
      <c r="F52" s="1190"/>
      <c r="G52" s="1190"/>
      <c r="H52" s="1191"/>
      <c r="I52" s="358">
        <v>108813</v>
      </c>
      <c r="J52" s="359">
        <v>110585</v>
      </c>
      <c r="K52" s="359">
        <v>109620</v>
      </c>
      <c r="L52" s="359">
        <v>108593</v>
      </c>
      <c r="M52" s="360">
        <v>104735</v>
      </c>
    </row>
    <row r="53" spans="2:13" ht="27.75" customHeight="1" thickBot="1" x14ac:dyDescent="0.25">
      <c r="B53" s="1192" t="s">
        <v>46</v>
      </c>
      <c r="C53" s="1193"/>
      <c r="D53" s="110"/>
      <c r="E53" s="1194" t="s">
        <v>47</v>
      </c>
      <c r="F53" s="1194"/>
      <c r="G53" s="1194"/>
      <c r="H53" s="1195"/>
      <c r="I53" s="361">
        <v>26259</v>
      </c>
      <c r="J53" s="362">
        <v>28717</v>
      </c>
      <c r="K53" s="362">
        <v>28575</v>
      </c>
      <c r="L53" s="362">
        <v>27841</v>
      </c>
      <c r="M53" s="363">
        <v>26438</v>
      </c>
    </row>
    <row r="54" spans="2:13" ht="27.75" customHeight="1" x14ac:dyDescent="0.2">
      <c r="B54" s="111" t="s">
        <v>48</v>
      </c>
      <c r="C54" s="112"/>
      <c r="D54" s="112"/>
      <c r="E54" s="113"/>
      <c r="F54" s="113"/>
      <c r="G54" s="113"/>
      <c r="H54" s="113"/>
      <c r="I54" s="114"/>
      <c r="J54" s="114"/>
      <c r="K54" s="114"/>
      <c r="L54" s="114"/>
      <c r="M54" s="114"/>
    </row>
    <row r="55" spans="2:13" ht="13.2" x14ac:dyDescent="0.2"/>
  </sheetData>
  <sheetProtection algorithmName="SHA-512" hashValue="Yh0WUevy44RAYtURjVqkRa+BZBevPk4xAXXDkNFmitLhetNitDeS0encwKx1stItkznpgftX3B08CoeLhuL20w==" saltValue="3IkyV/Ct8hugyv1SAy6r/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D7" zoomScale="70" zoomScaleNormal="70" zoomScaleSheetLayoutView="100" workbookViewId="0">
      <selection activeCell="G60" sqref="G60"/>
    </sheetView>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5" t="s">
        <v>49</v>
      </c>
    </row>
    <row r="54" spans="2:8" ht="29.25" customHeight="1" thickBot="1" x14ac:dyDescent="0.3">
      <c r="B54" s="116" t="s">
        <v>1</v>
      </c>
      <c r="C54" s="117"/>
      <c r="D54" s="117"/>
      <c r="E54" s="118" t="s">
        <v>2</v>
      </c>
      <c r="F54" s="119" t="s">
        <v>579</v>
      </c>
      <c r="G54" s="119" t="s">
        <v>580</v>
      </c>
      <c r="H54" s="120" t="s">
        <v>581</v>
      </c>
    </row>
    <row r="55" spans="2:8" ht="52.5" customHeight="1" x14ac:dyDescent="0.2">
      <c r="B55" s="121"/>
      <c r="C55" s="1211" t="s">
        <v>50</v>
      </c>
      <c r="D55" s="1211"/>
      <c r="E55" s="1212"/>
      <c r="F55" s="122">
        <v>3271</v>
      </c>
      <c r="G55" s="122">
        <v>3520</v>
      </c>
      <c r="H55" s="123">
        <v>3757</v>
      </c>
    </row>
    <row r="56" spans="2:8" ht="52.5" customHeight="1" x14ac:dyDescent="0.2">
      <c r="B56" s="124"/>
      <c r="C56" s="1213" t="s">
        <v>51</v>
      </c>
      <c r="D56" s="1213"/>
      <c r="E56" s="1214"/>
      <c r="F56" s="125">
        <v>1026</v>
      </c>
      <c r="G56" s="125">
        <v>1034</v>
      </c>
      <c r="H56" s="126">
        <v>1043</v>
      </c>
    </row>
    <row r="57" spans="2:8" ht="53.25" customHeight="1" x14ac:dyDescent="0.2">
      <c r="B57" s="124"/>
      <c r="C57" s="1215" t="s">
        <v>52</v>
      </c>
      <c r="D57" s="1215"/>
      <c r="E57" s="1216"/>
      <c r="F57" s="127">
        <v>6034</v>
      </c>
      <c r="G57" s="127">
        <v>5843</v>
      </c>
      <c r="H57" s="128">
        <v>6024</v>
      </c>
    </row>
    <row r="58" spans="2:8" ht="45.75" customHeight="1" x14ac:dyDescent="0.2">
      <c r="B58" s="129"/>
      <c r="C58" s="1203" t="s">
        <v>53</v>
      </c>
      <c r="D58" s="1204"/>
      <c r="E58" s="1205"/>
      <c r="F58" s="130"/>
      <c r="G58" s="130"/>
      <c r="H58" s="131"/>
    </row>
    <row r="59" spans="2:8" ht="45.75" customHeight="1" x14ac:dyDescent="0.2">
      <c r="B59" s="129"/>
      <c r="C59" s="1203" t="s">
        <v>54</v>
      </c>
      <c r="D59" s="1204"/>
      <c r="E59" s="1205"/>
      <c r="F59" s="130"/>
      <c r="G59" s="130"/>
      <c r="H59" s="131"/>
    </row>
    <row r="60" spans="2:8" ht="45.75" customHeight="1" x14ac:dyDescent="0.2">
      <c r="B60" s="129"/>
      <c r="C60" s="1203" t="s">
        <v>54</v>
      </c>
      <c r="D60" s="1204"/>
      <c r="E60" s="1205"/>
      <c r="F60" s="130"/>
      <c r="G60" s="130"/>
      <c r="H60" s="131"/>
    </row>
    <row r="61" spans="2:8" ht="45.75" customHeight="1" x14ac:dyDescent="0.2">
      <c r="B61" s="129"/>
      <c r="C61" s="1203" t="s">
        <v>54</v>
      </c>
      <c r="D61" s="1204"/>
      <c r="E61" s="1205"/>
      <c r="F61" s="130"/>
      <c r="G61" s="130"/>
      <c r="H61" s="131"/>
    </row>
    <row r="62" spans="2:8" ht="45.75" customHeight="1" thickBot="1" x14ac:dyDescent="0.25">
      <c r="B62" s="132"/>
      <c r="C62" s="1206" t="s">
        <v>54</v>
      </c>
      <c r="D62" s="1207"/>
      <c r="E62" s="1208"/>
      <c r="F62" s="133"/>
      <c r="G62" s="133"/>
      <c r="H62" s="134"/>
    </row>
    <row r="63" spans="2:8" ht="52.5" customHeight="1" thickBot="1" x14ac:dyDescent="0.25">
      <c r="B63" s="135"/>
      <c r="C63" s="1209" t="s">
        <v>55</v>
      </c>
      <c r="D63" s="1209"/>
      <c r="E63" s="1210"/>
      <c r="F63" s="136">
        <v>10331</v>
      </c>
      <c r="G63" s="136">
        <v>10398</v>
      </c>
      <c r="H63" s="137">
        <v>10823</v>
      </c>
    </row>
    <row r="64" spans="2:8" ht="13.2" x14ac:dyDescent="0.2"/>
  </sheetData>
  <sheetProtection algorithmName="SHA-512" hashValue="CTh+yBbs/u3saZRe49vmKA50EEhbKCm4K2d5WEbxvS4dyE3mufoV/cBMqORTNKFZKGydRd/6glqdR0eJ1DxLkA==" saltValue="IQDJOupaDc1SB/jdJCbhG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4" customWidth="1"/>
    <col min="2" max="8" width="13.33203125" style="144" customWidth="1"/>
    <col min="9" max="16384" width="11.109375" style="144"/>
  </cols>
  <sheetData>
    <row r="1" spans="1:8" x14ac:dyDescent="0.2">
      <c r="A1" s="138"/>
      <c r="B1" s="139"/>
      <c r="C1" s="140"/>
      <c r="D1" s="141"/>
      <c r="E1" s="142"/>
      <c r="F1" s="142"/>
      <c r="G1" s="142"/>
      <c r="H1" s="143"/>
    </row>
    <row r="2" spans="1:8" x14ac:dyDescent="0.2">
      <c r="A2" s="145"/>
      <c r="B2" s="146"/>
      <c r="C2" s="147"/>
      <c r="D2" s="148" t="s">
        <v>56</v>
      </c>
      <c r="E2" s="149"/>
      <c r="F2" s="150" t="s">
        <v>574</v>
      </c>
      <c r="G2" s="151"/>
      <c r="H2" s="152"/>
    </row>
    <row r="3" spans="1:8" x14ac:dyDescent="0.2">
      <c r="A3" s="148" t="s">
        <v>567</v>
      </c>
      <c r="B3" s="153"/>
      <c r="C3" s="154"/>
      <c r="D3" s="155">
        <v>57541</v>
      </c>
      <c r="E3" s="156"/>
      <c r="F3" s="157">
        <v>46457</v>
      </c>
      <c r="G3" s="158"/>
      <c r="H3" s="159"/>
    </row>
    <row r="4" spans="1:8" x14ac:dyDescent="0.2">
      <c r="A4" s="160"/>
      <c r="B4" s="161"/>
      <c r="C4" s="162"/>
      <c r="D4" s="163">
        <v>39666</v>
      </c>
      <c r="E4" s="164"/>
      <c r="F4" s="165">
        <v>24020</v>
      </c>
      <c r="G4" s="166"/>
      <c r="H4" s="167"/>
    </row>
    <row r="5" spans="1:8" x14ac:dyDescent="0.2">
      <c r="A5" s="148" t="s">
        <v>569</v>
      </c>
      <c r="B5" s="153"/>
      <c r="C5" s="154"/>
      <c r="D5" s="155">
        <v>79578</v>
      </c>
      <c r="E5" s="156"/>
      <c r="F5" s="157">
        <v>51849</v>
      </c>
      <c r="G5" s="158"/>
      <c r="H5" s="159"/>
    </row>
    <row r="6" spans="1:8" x14ac:dyDescent="0.2">
      <c r="A6" s="160"/>
      <c r="B6" s="161"/>
      <c r="C6" s="162"/>
      <c r="D6" s="163">
        <v>56188</v>
      </c>
      <c r="E6" s="164"/>
      <c r="F6" s="165">
        <v>26326</v>
      </c>
      <c r="G6" s="166"/>
      <c r="H6" s="167"/>
    </row>
    <row r="7" spans="1:8" x14ac:dyDescent="0.2">
      <c r="A7" s="148" t="s">
        <v>570</v>
      </c>
      <c r="B7" s="153"/>
      <c r="C7" s="154"/>
      <c r="D7" s="155">
        <v>45599</v>
      </c>
      <c r="E7" s="156"/>
      <c r="F7" s="157">
        <v>52191</v>
      </c>
      <c r="G7" s="158"/>
      <c r="H7" s="159"/>
    </row>
    <row r="8" spans="1:8" x14ac:dyDescent="0.2">
      <c r="A8" s="160"/>
      <c r="B8" s="161"/>
      <c r="C8" s="162"/>
      <c r="D8" s="163">
        <v>27940</v>
      </c>
      <c r="E8" s="164"/>
      <c r="F8" s="165">
        <v>26807</v>
      </c>
      <c r="G8" s="166"/>
      <c r="H8" s="167"/>
    </row>
    <row r="9" spans="1:8" x14ac:dyDescent="0.2">
      <c r="A9" s="148" t="s">
        <v>571</v>
      </c>
      <c r="B9" s="153"/>
      <c r="C9" s="154"/>
      <c r="D9" s="155">
        <v>52195</v>
      </c>
      <c r="E9" s="156"/>
      <c r="F9" s="157">
        <v>48105</v>
      </c>
      <c r="G9" s="158"/>
      <c r="H9" s="159"/>
    </row>
    <row r="10" spans="1:8" x14ac:dyDescent="0.2">
      <c r="A10" s="160"/>
      <c r="B10" s="161"/>
      <c r="C10" s="162"/>
      <c r="D10" s="163">
        <v>21149</v>
      </c>
      <c r="E10" s="164"/>
      <c r="F10" s="165">
        <v>24072</v>
      </c>
      <c r="G10" s="166"/>
      <c r="H10" s="167"/>
    </row>
    <row r="11" spans="1:8" x14ac:dyDescent="0.2">
      <c r="A11" s="148" t="s">
        <v>572</v>
      </c>
      <c r="B11" s="153"/>
      <c r="C11" s="154"/>
      <c r="D11" s="155">
        <v>46574</v>
      </c>
      <c r="E11" s="156"/>
      <c r="F11" s="157">
        <v>47446</v>
      </c>
      <c r="G11" s="158"/>
      <c r="H11" s="159"/>
    </row>
    <row r="12" spans="1:8" x14ac:dyDescent="0.2">
      <c r="A12" s="160"/>
      <c r="B12" s="161"/>
      <c r="C12" s="168"/>
      <c r="D12" s="163">
        <v>17682</v>
      </c>
      <c r="E12" s="164"/>
      <c r="F12" s="165">
        <v>24371</v>
      </c>
      <c r="G12" s="166"/>
      <c r="H12" s="167"/>
    </row>
    <row r="13" spans="1:8" x14ac:dyDescent="0.2">
      <c r="A13" s="148"/>
      <c r="B13" s="153"/>
      <c r="C13" s="169"/>
      <c r="D13" s="170">
        <v>56297</v>
      </c>
      <c r="E13" s="171"/>
      <c r="F13" s="172">
        <v>49210</v>
      </c>
      <c r="G13" s="173"/>
      <c r="H13" s="159"/>
    </row>
    <row r="14" spans="1:8" x14ac:dyDescent="0.2">
      <c r="A14" s="160"/>
      <c r="B14" s="161"/>
      <c r="C14" s="162"/>
      <c r="D14" s="163">
        <v>32525</v>
      </c>
      <c r="E14" s="164"/>
      <c r="F14" s="165">
        <v>25119</v>
      </c>
      <c r="G14" s="166"/>
      <c r="H14" s="167"/>
    </row>
    <row r="17" spans="1:11" x14ac:dyDescent="0.2">
      <c r="A17" s="144" t="s">
        <v>57</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58</v>
      </c>
      <c r="B19" s="174">
        <f>ROUND(VALUE(SUBSTITUTE(実質収支比率等に係る経年分析!F$48,"▲","-")),2)</f>
        <v>4.32</v>
      </c>
      <c r="C19" s="174">
        <f>ROUND(VALUE(SUBSTITUTE(実質収支比率等に係る経年分析!G$48,"▲","-")),2)</f>
        <v>3.79</v>
      </c>
      <c r="D19" s="174">
        <f>ROUND(VALUE(SUBSTITUTE(実質収支比率等に係る経年分析!H$48,"▲","-")),2)</f>
        <v>4.16</v>
      </c>
      <c r="E19" s="174">
        <f>ROUND(VALUE(SUBSTITUTE(実質収支比率等に係る経年分析!I$48,"▲","-")),2)</f>
        <v>5.8</v>
      </c>
      <c r="F19" s="174">
        <f>ROUND(VALUE(SUBSTITUTE(実質収支比率等に係る経年分析!J$48,"▲","-")),2)</f>
        <v>5.24</v>
      </c>
    </row>
    <row r="20" spans="1:11" x14ac:dyDescent="0.2">
      <c r="A20" s="174" t="s">
        <v>59</v>
      </c>
      <c r="B20" s="174">
        <f>ROUND(VALUE(SUBSTITUTE(実質収支比率等に係る経年分析!F$47,"▲","-")),2)</f>
        <v>6.74</v>
      </c>
      <c r="C20" s="174">
        <f>ROUND(VALUE(SUBSTITUTE(実質収支比率等に係る経年分析!G$47,"▲","-")),2)</f>
        <v>7.45</v>
      </c>
      <c r="D20" s="174">
        <f>ROUND(VALUE(SUBSTITUTE(実質収支比率等に係る経年分析!H$47,"▲","-")),2)</f>
        <v>6.42</v>
      </c>
      <c r="E20" s="174">
        <f>ROUND(VALUE(SUBSTITUTE(実質収支比率等に係る経年分析!I$47,"▲","-")),2)</f>
        <v>6.66</v>
      </c>
      <c r="F20" s="174">
        <f>ROUND(VALUE(SUBSTITUTE(実質収支比率等に係る経年分析!J$47,"▲","-")),2)</f>
        <v>7.32</v>
      </c>
    </row>
    <row r="21" spans="1:11" x14ac:dyDescent="0.2">
      <c r="A21" s="174" t="s">
        <v>60</v>
      </c>
      <c r="B21" s="174">
        <f>IF(ISNUMBER(VALUE(SUBSTITUTE(実質収支比率等に係る経年分析!F$49,"▲","-"))),ROUND(VALUE(SUBSTITUTE(実質収支比率等に係る経年分析!F$49,"▲","-")),2),NA())</f>
        <v>0.38</v>
      </c>
      <c r="C21" s="174">
        <f>IF(ISNUMBER(VALUE(SUBSTITUTE(実質収支比率等に係る経年分析!G$49,"▲","-"))),ROUND(VALUE(SUBSTITUTE(実質収支比率等に係る経年分析!G$49,"▲","-")),2),NA())</f>
        <v>0.09</v>
      </c>
      <c r="D21" s="174">
        <f>IF(ISNUMBER(VALUE(SUBSTITUTE(実質収支比率等に係る経年分析!H$49,"▲","-"))),ROUND(VALUE(SUBSTITUTE(実質収支比率等に係る経年分析!H$49,"▲","-")),2),NA())</f>
        <v>-0.38</v>
      </c>
      <c r="E21" s="174">
        <f>IF(ISNUMBER(VALUE(SUBSTITUTE(実質収支比率等に係る経年分析!I$49,"▲","-"))),ROUND(VALUE(SUBSTITUTE(実質収支比率等に係る経年分析!I$49,"▲","-")),2),NA())</f>
        <v>2.2599999999999998</v>
      </c>
      <c r="F21" s="174">
        <f>IF(ISNUMBER(VALUE(SUBSTITUTE(実質収支比率等に係る経年分析!J$49,"▲","-"))),ROUND(VALUE(SUBSTITUTE(実質収支比率等に係る経年分析!J$49,"▲","-")),2),NA())</f>
        <v>-0.28000000000000003</v>
      </c>
    </row>
    <row r="24" spans="1:11" x14ac:dyDescent="0.2">
      <c r="A24" s="144" t="s">
        <v>61</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62</v>
      </c>
      <c r="C26" s="175" t="s">
        <v>63</v>
      </c>
      <c r="D26" s="175" t="s">
        <v>62</v>
      </c>
      <c r="E26" s="175" t="s">
        <v>63</v>
      </c>
      <c r="F26" s="175" t="s">
        <v>62</v>
      </c>
      <c r="G26" s="175" t="s">
        <v>63</v>
      </c>
      <c r="H26" s="175" t="s">
        <v>62</v>
      </c>
      <c r="I26" s="175" t="s">
        <v>63</v>
      </c>
      <c r="J26" s="175" t="s">
        <v>62</v>
      </c>
      <c r="K26" s="175" t="s">
        <v>63</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0.06</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0.1</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0.08</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0.01</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0.02</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str">
        <f>IF(連結実質赤字比率に係る赤字・黒字の構成分析!C$41="",NA(),連結実質赤字比率に係る赤字・黒字の構成分析!C$41)</f>
        <v>工業用水道事業</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0.01</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0.01</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0.01</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0.01</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0.01</v>
      </c>
    </row>
    <row r="30" spans="1:11" x14ac:dyDescent="0.2">
      <c r="A30" s="175" t="str">
        <f>IF(連結実質赤字比率に係る赤字・黒字の構成分析!C$40="",NA(),連結実質赤字比率に係る赤字・黒字の構成分析!C$40)</f>
        <v>母子父子寡婦福祉資金貸付事業費</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0.03</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0.06</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0.11</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0.15</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0.1</v>
      </c>
    </row>
    <row r="31" spans="1:11" x14ac:dyDescent="0.2">
      <c r="A31" s="175" t="str">
        <f>IF(連結実質赤字比率に係る赤字・黒字の構成分析!C$39="",NA(),連結実質赤字比率に係る赤字・黒字の構成分析!C$39)</f>
        <v>国民健康保険費</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1.05</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0.54</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0.39</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0.46</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0.19</v>
      </c>
    </row>
    <row r="32" spans="1:11" x14ac:dyDescent="0.2">
      <c r="A32" s="175" t="str">
        <f>IF(連結実質赤字比率に係る赤字・黒字の構成分析!C$38="",NA(),連結実質赤字比率に係る赤字・黒字の構成分析!C$38)</f>
        <v>介護保険費</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1.04</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1.31</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1.73</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2.21</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2.12</v>
      </c>
    </row>
    <row r="33" spans="1:16" x14ac:dyDescent="0.2">
      <c r="A33" s="175" t="str">
        <f>IF(連結実質赤字比率に係る赤字・黒字の構成分析!C$37="",NA(),連結実質赤字比率に係る赤字・黒字の構成分析!C$37)</f>
        <v>水道事業</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4.22</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3.81</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4</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4.2300000000000004</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4.5</v>
      </c>
    </row>
    <row r="34" spans="1:16" x14ac:dyDescent="0.2">
      <c r="A34" s="175" t="str">
        <f>IF(連結実質赤字比率に係る赤字・黒字の構成分析!C$36="",NA(),連結実質赤字比率に係る赤字・黒字の構成分析!C$36)</f>
        <v>一般会計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4.28</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3.66</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4.01</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5.64</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5.12</v>
      </c>
    </row>
    <row r="35" spans="1:16" x14ac:dyDescent="0.2">
      <c r="A35" s="175" t="str">
        <f>IF(連結実質赤字比率に係る赤字・黒字の構成分析!C$35="",NA(),連結実質赤字比率に係る赤字・黒字の構成分析!C$35)</f>
        <v>病院事業</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4.54</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3.18</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3.94</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5.3</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6.84</v>
      </c>
    </row>
    <row r="36" spans="1:16" x14ac:dyDescent="0.2">
      <c r="A36" s="175" t="str">
        <f>IF(連結実質赤字比率に係る赤字・黒字の構成分析!C$34="",NA(),連結実質赤字比率に係る赤字・黒字の構成分析!C$34)</f>
        <v>下水道等事業</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5.27</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5.93</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6.52</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6.48</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7.14</v>
      </c>
    </row>
    <row r="39" spans="1:16" x14ac:dyDescent="0.2">
      <c r="A39" s="144" t="s">
        <v>64</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65</v>
      </c>
      <c r="C41" s="176"/>
      <c r="D41" s="176" t="s">
        <v>66</v>
      </c>
      <c r="E41" s="176" t="s">
        <v>65</v>
      </c>
      <c r="F41" s="176"/>
      <c r="G41" s="176" t="s">
        <v>66</v>
      </c>
      <c r="H41" s="176" t="s">
        <v>65</v>
      </c>
      <c r="I41" s="176"/>
      <c r="J41" s="176" t="s">
        <v>66</v>
      </c>
      <c r="K41" s="176" t="s">
        <v>65</v>
      </c>
      <c r="L41" s="176"/>
      <c r="M41" s="176" t="s">
        <v>66</v>
      </c>
      <c r="N41" s="176" t="s">
        <v>65</v>
      </c>
      <c r="O41" s="176"/>
      <c r="P41" s="176" t="s">
        <v>66</v>
      </c>
    </row>
    <row r="42" spans="1:16" x14ac:dyDescent="0.2">
      <c r="A42" s="176" t="s">
        <v>67</v>
      </c>
      <c r="B42" s="176"/>
      <c r="C42" s="176"/>
      <c r="D42" s="176">
        <f>'実質公債費比率（分子）の構造'!K$52</f>
        <v>10439</v>
      </c>
      <c r="E42" s="176"/>
      <c r="F42" s="176"/>
      <c r="G42" s="176">
        <f>'実質公債費比率（分子）の構造'!L$52</f>
        <v>10437</v>
      </c>
      <c r="H42" s="176"/>
      <c r="I42" s="176"/>
      <c r="J42" s="176">
        <f>'実質公債費比率（分子）の構造'!M$52</f>
        <v>10402</v>
      </c>
      <c r="K42" s="176"/>
      <c r="L42" s="176"/>
      <c r="M42" s="176">
        <f>'実質公債費比率（分子）の構造'!N$52</f>
        <v>10384</v>
      </c>
      <c r="N42" s="176"/>
      <c r="O42" s="176"/>
      <c r="P42" s="176">
        <f>'実質公債費比率（分子）の構造'!O$52</f>
        <v>10185</v>
      </c>
    </row>
    <row r="43" spans="1:16" x14ac:dyDescent="0.2">
      <c r="A43" s="176" t="s">
        <v>68</v>
      </c>
      <c r="B43" s="176" t="str">
        <f>'実質公債費比率（分子）の構造'!K$51</f>
        <v>-</v>
      </c>
      <c r="C43" s="176"/>
      <c r="D43" s="176"/>
      <c r="E43" s="176">
        <f>'実質公債費比率（分子）の構造'!L$51</f>
        <v>0</v>
      </c>
      <c r="F43" s="176"/>
      <c r="G43" s="176"/>
      <c r="H43" s="176">
        <f>'実質公債費比率（分子）の構造'!M$51</f>
        <v>12</v>
      </c>
      <c r="I43" s="176"/>
      <c r="J43" s="176"/>
      <c r="K43" s="176">
        <f>'実質公債費比率（分子）の構造'!N$51</f>
        <v>12</v>
      </c>
      <c r="L43" s="176"/>
      <c r="M43" s="176"/>
      <c r="N43" s="176">
        <f>'実質公債費比率（分子）の構造'!O$51</f>
        <v>7</v>
      </c>
      <c r="O43" s="176"/>
      <c r="P43" s="176"/>
    </row>
    <row r="44" spans="1:16" x14ac:dyDescent="0.2">
      <c r="A44" s="176" t="s">
        <v>69</v>
      </c>
      <c r="B44" s="176">
        <f>'実質公債費比率（分子）の構造'!K$50</f>
        <v>34</v>
      </c>
      <c r="C44" s="176"/>
      <c r="D44" s="176"/>
      <c r="E44" s="176">
        <f>'実質公債費比率（分子）の構造'!L$50</f>
        <v>28</v>
      </c>
      <c r="F44" s="176"/>
      <c r="G44" s="176"/>
      <c r="H44" s="176">
        <f>'実質公債費比率（分子）の構造'!M$50</f>
        <v>19</v>
      </c>
      <c r="I44" s="176"/>
      <c r="J44" s="176"/>
      <c r="K44" s="176">
        <f>'実質公債費比率（分子）の構造'!N$50</f>
        <v>14</v>
      </c>
      <c r="L44" s="176"/>
      <c r="M44" s="176"/>
      <c r="N44" s="176">
        <f>'実質公債費比率（分子）の構造'!O$50</f>
        <v>10</v>
      </c>
      <c r="O44" s="176"/>
      <c r="P44" s="176"/>
    </row>
    <row r="45" spans="1:16" x14ac:dyDescent="0.2">
      <c r="A45" s="176" t="s">
        <v>70</v>
      </c>
      <c r="B45" s="176">
        <f>'実質公債費比率（分子）の構造'!K$49</f>
        <v>343</v>
      </c>
      <c r="C45" s="176"/>
      <c r="D45" s="176"/>
      <c r="E45" s="176">
        <f>'実質公債費比率（分子）の構造'!L$49</f>
        <v>332</v>
      </c>
      <c r="F45" s="176"/>
      <c r="G45" s="176"/>
      <c r="H45" s="176">
        <f>'実質公債費比率（分子）の構造'!M$49</f>
        <v>349</v>
      </c>
      <c r="I45" s="176"/>
      <c r="J45" s="176"/>
      <c r="K45" s="176">
        <f>'実質公債費比率（分子）の構造'!N$49</f>
        <v>358</v>
      </c>
      <c r="L45" s="176"/>
      <c r="M45" s="176"/>
      <c r="N45" s="176">
        <f>'実質公債費比率（分子）の構造'!O$49</f>
        <v>319</v>
      </c>
      <c r="O45" s="176"/>
      <c r="P45" s="176"/>
    </row>
    <row r="46" spans="1:16" x14ac:dyDescent="0.2">
      <c r="A46" s="176" t="s">
        <v>71</v>
      </c>
      <c r="B46" s="176">
        <f>'実質公債費比率（分子）の構造'!K$48</f>
        <v>4612</v>
      </c>
      <c r="C46" s="176"/>
      <c r="D46" s="176"/>
      <c r="E46" s="176">
        <f>'実質公債費比率（分子）の構造'!L$48</f>
        <v>4515</v>
      </c>
      <c r="F46" s="176"/>
      <c r="G46" s="176"/>
      <c r="H46" s="176">
        <f>'実質公債費比率（分子）の構造'!M$48</f>
        <v>4214</v>
      </c>
      <c r="I46" s="176"/>
      <c r="J46" s="176"/>
      <c r="K46" s="176">
        <f>'実質公債費比率（分子）の構造'!N$48</f>
        <v>4098</v>
      </c>
      <c r="L46" s="176"/>
      <c r="M46" s="176"/>
      <c r="N46" s="176">
        <f>'実質公債費比率（分子）の構造'!O$48</f>
        <v>4013</v>
      </c>
      <c r="O46" s="176"/>
      <c r="P46" s="176"/>
    </row>
    <row r="47" spans="1:16" x14ac:dyDescent="0.2">
      <c r="A47" s="176" t="s">
        <v>72</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73</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74</v>
      </c>
      <c r="B49" s="176">
        <f>'実質公債費比率（分子）の構造'!K$45</f>
        <v>9712</v>
      </c>
      <c r="C49" s="176"/>
      <c r="D49" s="176"/>
      <c r="E49" s="176">
        <f>'実質公債費比率（分子）の構造'!L$45</f>
        <v>9603</v>
      </c>
      <c r="F49" s="176"/>
      <c r="G49" s="176"/>
      <c r="H49" s="176">
        <f>'実質公債費比率（分子）の構造'!M$45</f>
        <v>9484</v>
      </c>
      <c r="I49" s="176"/>
      <c r="J49" s="176"/>
      <c r="K49" s="176">
        <f>'実質公債費比率（分子）の構造'!N$45</f>
        <v>9554</v>
      </c>
      <c r="L49" s="176"/>
      <c r="M49" s="176"/>
      <c r="N49" s="176">
        <f>'実質公債費比率（分子）の構造'!O$45</f>
        <v>9732</v>
      </c>
      <c r="O49" s="176"/>
      <c r="P49" s="176"/>
    </row>
    <row r="50" spans="1:16" x14ac:dyDescent="0.2">
      <c r="A50" s="176" t="s">
        <v>75</v>
      </c>
      <c r="B50" s="176" t="e">
        <f>NA()</f>
        <v>#N/A</v>
      </c>
      <c r="C50" s="176">
        <f>IF(ISNUMBER('実質公債費比率（分子）の構造'!K$53),'実質公債費比率（分子）の構造'!K$53,NA())</f>
        <v>4262</v>
      </c>
      <c r="D50" s="176" t="e">
        <f>NA()</f>
        <v>#N/A</v>
      </c>
      <c r="E50" s="176" t="e">
        <f>NA()</f>
        <v>#N/A</v>
      </c>
      <c r="F50" s="176">
        <f>IF(ISNUMBER('実質公債費比率（分子）の構造'!L$53),'実質公債費比率（分子）の構造'!L$53,NA())</f>
        <v>4041</v>
      </c>
      <c r="G50" s="176" t="e">
        <f>NA()</f>
        <v>#N/A</v>
      </c>
      <c r="H50" s="176" t="e">
        <f>NA()</f>
        <v>#N/A</v>
      </c>
      <c r="I50" s="176">
        <f>IF(ISNUMBER('実質公債費比率（分子）の構造'!M$53),'実質公債費比率（分子）の構造'!M$53,NA())</f>
        <v>3676</v>
      </c>
      <c r="J50" s="176" t="e">
        <f>NA()</f>
        <v>#N/A</v>
      </c>
      <c r="K50" s="176" t="e">
        <f>NA()</f>
        <v>#N/A</v>
      </c>
      <c r="L50" s="176">
        <f>IF(ISNUMBER('実質公債費比率（分子）の構造'!N$53),'実質公債費比率（分子）の構造'!N$53,NA())</f>
        <v>3652</v>
      </c>
      <c r="M50" s="176" t="e">
        <f>NA()</f>
        <v>#N/A</v>
      </c>
      <c r="N50" s="176" t="e">
        <f>NA()</f>
        <v>#N/A</v>
      </c>
      <c r="O50" s="176">
        <f>IF(ISNUMBER('実質公債費比率（分子）の構造'!O$53),'実質公債費比率（分子）の構造'!O$53,NA())</f>
        <v>3896</v>
      </c>
      <c r="P50" s="176" t="e">
        <f>NA()</f>
        <v>#N/A</v>
      </c>
    </row>
    <row r="53" spans="1:16" x14ac:dyDescent="0.2">
      <c r="A53" s="144" t="s">
        <v>76</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77</v>
      </c>
      <c r="C55" s="175"/>
      <c r="D55" s="175" t="s">
        <v>78</v>
      </c>
      <c r="E55" s="175" t="s">
        <v>77</v>
      </c>
      <c r="F55" s="175"/>
      <c r="G55" s="175" t="s">
        <v>78</v>
      </c>
      <c r="H55" s="175" t="s">
        <v>77</v>
      </c>
      <c r="I55" s="175"/>
      <c r="J55" s="175" t="s">
        <v>78</v>
      </c>
      <c r="K55" s="175" t="s">
        <v>77</v>
      </c>
      <c r="L55" s="175"/>
      <c r="M55" s="175" t="s">
        <v>78</v>
      </c>
      <c r="N55" s="175" t="s">
        <v>77</v>
      </c>
      <c r="O55" s="175"/>
      <c r="P55" s="175" t="s">
        <v>78</v>
      </c>
    </row>
    <row r="56" spans="1:16" x14ac:dyDescent="0.2">
      <c r="A56" s="175" t="s">
        <v>45</v>
      </c>
      <c r="B56" s="175"/>
      <c r="C56" s="175"/>
      <c r="D56" s="175">
        <f>'将来負担比率（分子）の構造'!I$52</f>
        <v>108813</v>
      </c>
      <c r="E56" s="175"/>
      <c r="F56" s="175"/>
      <c r="G56" s="175">
        <f>'将来負担比率（分子）の構造'!J$52</f>
        <v>110585</v>
      </c>
      <c r="H56" s="175"/>
      <c r="I56" s="175"/>
      <c r="J56" s="175">
        <f>'将来負担比率（分子）の構造'!K$52</f>
        <v>109620</v>
      </c>
      <c r="K56" s="175"/>
      <c r="L56" s="175"/>
      <c r="M56" s="175">
        <f>'将来負担比率（分子）の構造'!L$52</f>
        <v>108593</v>
      </c>
      <c r="N56" s="175"/>
      <c r="O56" s="175"/>
      <c r="P56" s="175">
        <f>'将来負担比率（分子）の構造'!M$52</f>
        <v>104735</v>
      </c>
    </row>
    <row r="57" spans="1:16" x14ac:dyDescent="0.2">
      <c r="A57" s="175" t="s">
        <v>44</v>
      </c>
      <c r="B57" s="175"/>
      <c r="C57" s="175"/>
      <c r="D57" s="175">
        <f>'将来負担比率（分子）の構造'!I$51</f>
        <v>18726</v>
      </c>
      <c r="E57" s="175"/>
      <c r="F57" s="175"/>
      <c r="G57" s="175">
        <f>'将来負担比率（分子）の構造'!J$51</f>
        <v>17989</v>
      </c>
      <c r="H57" s="175"/>
      <c r="I57" s="175"/>
      <c r="J57" s="175">
        <f>'将来負担比率（分子）の構造'!K$51</f>
        <v>17818</v>
      </c>
      <c r="K57" s="175"/>
      <c r="L57" s="175"/>
      <c r="M57" s="175">
        <f>'将来負担比率（分子）の構造'!L$51</f>
        <v>18048</v>
      </c>
      <c r="N57" s="175"/>
      <c r="O57" s="175"/>
      <c r="P57" s="175">
        <f>'将来負担比率（分子）の構造'!M$51</f>
        <v>18503</v>
      </c>
    </row>
    <row r="58" spans="1:16" x14ac:dyDescent="0.2">
      <c r="A58" s="175" t="s">
        <v>43</v>
      </c>
      <c r="B58" s="175"/>
      <c r="C58" s="175"/>
      <c r="D58" s="175">
        <f>'将来負担比率（分子）の構造'!I$50</f>
        <v>13648</v>
      </c>
      <c r="E58" s="175"/>
      <c r="F58" s="175"/>
      <c r="G58" s="175">
        <f>'将来負担比率（分子）の構造'!J$50</f>
        <v>13514</v>
      </c>
      <c r="H58" s="175"/>
      <c r="I58" s="175"/>
      <c r="J58" s="175">
        <f>'将来負担比率（分子）の構造'!K$50</f>
        <v>12537</v>
      </c>
      <c r="K58" s="175"/>
      <c r="L58" s="175"/>
      <c r="M58" s="175">
        <f>'将来負担比率（分子）の構造'!L$50</f>
        <v>13457</v>
      </c>
      <c r="N58" s="175"/>
      <c r="O58" s="175"/>
      <c r="P58" s="175">
        <f>'将来負担比率（分子）の構造'!M$50</f>
        <v>14404</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f>'将来負担比率（分子）の構造'!I$46</f>
        <v>1938</v>
      </c>
      <c r="C61" s="175"/>
      <c r="D61" s="175"/>
      <c r="E61" s="175">
        <f>'将来負担比率（分子）の構造'!J$46</f>
        <v>1990</v>
      </c>
      <c r="F61" s="175"/>
      <c r="G61" s="175"/>
      <c r="H61" s="175">
        <f>'将来負担比率（分子）の構造'!K$46</f>
        <v>2225</v>
      </c>
      <c r="I61" s="175"/>
      <c r="J61" s="175"/>
      <c r="K61" s="175">
        <f>'将来負担比率（分子）の構造'!L$46</f>
        <v>2047</v>
      </c>
      <c r="L61" s="175"/>
      <c r="M61" s="175"/>
      <c r="N61" s="175">
        <f>'将来負担比率（分子）の構造'!M$46</f>
        <v>2127</v>
      </c>
      <c r="O61" s="175"/>
      <c r="P61" s="175"/>
    </row>
    <row r="62" spans="1:16" x14ac:dyDescent="0.2">
      <c r="A62" s="175" t="s">
        <v>37</v>
      </c>
      <c r="B62" s="175">
        <f>'将来負担比率（分子）の構造'!I$45</f>
        <v>9290</v>
      </c>
      <c r="C62" s="175"/>
      <c r="D62" s="175"/>
      <c r="E62" s="175">
        <f>'将来負担比率（分子）の構造'!J$45</f>
        <v>9260</v>
      </c>
      <c r="F62" s="175"/>
      <c r="G62" s="175"/>
      <c r="H62" s="175">
        <f>'将来負担比率（分子）の構造'!K$45</f>
        <v>9063</v>
      </c>
      <c r="I62" s="175"/>
      <c r="J62" s="175"/>
      <c r="K62" s="175">
        <f>'将来負担比率（分子）の構造'!L$45</f>
        <v>8938</v>
      </c>
      <c r="L62" s="175"/>
      <c r="M62" s="175"/>
      <c r="N62" s="175">
        <f>'将来負担比率（分子）の構造'!M$45</f>
        <v>9037</v>
      </c>
      <c r="O62" s="175"/>
      <c r="P62" s="175"/>
    </row>
    <row r="63" spans="1:16" x14ac:dyDescent="0.2">
      <c r="A63" s="175" t="s">
        <v>36</v>
      </c>
      <c r="B63" s="175">
        <f>'将来負担比率（分子）の構造'!I$44</f>
        <v>1986</v>
      </c>
      <c r="C63" s="175"/>
      <c r="D63" s="175"/>
      <c r="E63" s="175">
        <f>'将来負担比率（分子）の構造'!J$44</f>
        <v>2101</v>
      </c>
      <c r="F63" s="175"/>
      <c r="G63" s="175"/>
      <c r="H63" s="175">
        <f>'将来負担比率（分子）の構造'!K$44</f>
        <v>1986</v>
      </c>
      <c r="I63" s="175"/>
      <c r="J63" s="175"/>
      <c r="K63" s="175">
        <f>'将来負担比率（分子）の構造'!L$44</f>
        <v>2001</v>
      </c>
      <c r="L63" s="175"/>
      <c r="M63" s="175"/>
      <c r="N63" s="175">
        <f>'将来負担比率（分子）の構造'!M$44</f>
        <v>1951</v>
      </c>
      <c r="O63" s="175"/>
      <c r="P63" s="175"/>
    </row>
    <row r="64" spans="1:16" x14ac:dyDescent="0.2">
      <c r="A64" s="175" t="s">
        <v>35</v>
      </c>
      <c r="B64" s="175">
        <f>'将来負担比率（分子）の構造'!I$43</f>
        <v>48588</v>
      </c>
      <c r="C64" s="175"/>
      <c r="D64" s="175"/>
      <c r="E64" s="175">
        <f>'将来負担比率（分子）の構造'!J$43</f>
        <v>46082</v>
      </c>
      <c r="F64" s="175"/>
      <c r="G64" s="175"/>
      <c r="H64" s="175">
        <f>'将来負担比率（分子）の構造'!K$43</f>
        <v>41854</v>
      </c>
      <c r="I64" s="175"/>
      <c r="J64" s="175"/>
      <c r="K64" s="175">
        <f>'将来負担比率（分子）の構造'!L$43</f>
        <v>38307</v>
      </c>
      <c r="L64" s="175"/>
      <c r="M64" s="175"/>
      <c r="N64" s="175">
        <f>'将来負担比率（分子）の構造'!M$43</f>
        <v>35216</v>
      </c>
      <c r="O64" s="175"/>
      <c r="P64" s="175"/>
    </row>
    <row r="65" spans="1:16" x14ac:dyDescent="0.2">
      <c r="A65" s="175" t="s">
        <v>34</v>
      </c>
      <c r="B65" s="175">
        <f>'将来負担比率（分子）の構造'!I$42</f>
        <v>662</v>
      </c>
      <c r="C65" s="175"/>
      <c r="D65" s="175"/>
      <c r="E65" s="175">
        <f>'将来負担比率（分子）の構造'!J$42</f>
        <v>622</v>
      </c>
      <c r="F65" s="175"/>
      <c r="G65" s="175"/>
      <c r="H65" s="175">
        <f>'将来負担比率（分子）の構造'!K$42</f>
        <v>589</v>
      </c>
      <c r="I65" s="175"/>
      <c r="J65" s="175"/>
      <c r="K65" s="175">
        <f>'将来負担比率（分子）の構造'!L$42</f>
        <v>551</v>
      </c>
      <c r="L65" s="175"/>
      <c r="M65" s="175"/>
      <c r="N65" s="175">
        <f>'将来負担比率（分子）の構造'!M$42</f>
        <v>520</v>
      </c>
      <c r="O65" s="175"/>
      <c r="P65" s="175"/>
    </row>
    <row r="66" spans="1:16" x14ac:dyDescent="0.2">
      <c r="A66" s="175" t="s">
        <v>33</v>
      </c>
      <c r="B66" s="175">
        <f>'将来負担比率（分子）の構造'!I$41</f>
        <v>104981</v>
      </c>
      <c r="C66" s="175"/>
      <c r="D66" s="175"/>
      <c r="E66" s="175">
        <f>'将来負担比率（分子）の構造'!J$41</f>
        <v>110750</v>
      </c>
      <c r="F66" s="175"/>
      <c r="G66" s="175"/>
      <c r="H66" s="175">
        <f>'将来負担比率（分子）の構造'!K$41</f>
        <v>112833</v>
      </c>
      <c r="I66" s="175"/>
      <c r="J66" s="175"/>
      <c r="K66" s="175">
        <f>'将来負担比率（分子）の構造'!L$41</f>
        <v>116095</v>
      </c>
      <c r="L66" s="175"/>
      <c r="M66" s="175"/>
      <c r="N66" s="175">
        <f>'将来負担比率（分子）の構造'!M$41</f>
        <v>115229</v>
      </c>
      <c r="O66" s="175"/>
      <c r="P66" s="175"/>
    </row>
    <row r="67" spans="1:16" x14ac:dyDescent="0.2">
      <c r="A67" s="175" t="s">
        <v>79</v>
      </c>
      <c r="B67" s="175" t="e">
        <f>NA()</f>
        <v>#N/A</v>
      </c>
      <c r="C67" s="175">
        <f>IF(ISNUMBER('将来負担比率（分子）の構造'!I$53), IF('将来負担比率（分子）の構造'!I$53 &lt; 0, 0, '将来負担比率（分子）の構造'!I$53), NA())</f>
        <v>26259</v>
      </c>
      <c r="D67" s="175" t="e">
        <f>NA()</f>
        <v>#N/A</v>
      </c>
      <c r="E67" s="175" t="e">
        <f>NA()</f>
        <v>#N/A</v>
      </c>
      <c r="F67" s="175">
        <f>IF(ISNUMBER('将来負担比率（分子）の構造'!J$53), IF('将来負担比率（分子）の構造'!J$53 &lt; 0, 0, '将来負担比率（分子）の構造'!J$53), NA())</f>
        <v>28717</v>
      </c>
      <c r="G67" s="175" t="e">
        <f>NA()</f>
        <v>#N/A</v>
      </c>
      <c r="H67" s="175" t="e">
        <f>NA()</f>
        <v>#N/A</v>
      </c>
      <c r="I67" s="175">
        <f>IF(ISNUMBER('将来負担比率（分子）の構造'!K$53), IF('将来負担比率（分子）の構造'!K$53 &lt; 0, 0, '将来負担比率（分子）の構造'!K$53), NA())</f>
        <v>28575</v>
      </c>
      <c r="J67" s="175" t="e">
        <f>NA()</f>
        <v>#N/A</v>
      </c>
      <c r="K67" s="175" t="e">
        <f>NA()</f>
        <v>#N/A</v>
      </c>
      <c r="L67" s="175">
        <f>IF(ISNUMBER('将来負担比率（分子）の構造'!L$53), IF('将来負担比率（分子）の構造'!L$53 &lt; 0, 0, '将来負担比率（分子）の構造'!L$53), NA())</f>
        <v>27841</v>
      </c>
      <c r="M67" s="175" t="e">
        <f>NA()</f>
        <v>#N/A</v>
      </c>
      <c r="N67" s="175" t="e">
        <f>NA()</f>
        <v>#N/A</v>
      </c>
      <c r="O67" s="175">
        <f>IF(ISNUMBER('将来負担比率（分子）の構造'!M$53), IF('将来負担比率（分子）の構造'!M$53 &lt; 0, 0, '将来負担比率（分子）の構造'!M$53), NA())</f>
        <v>26438</v>
      </c>
      <c r="P67" s="175" t="e">
        <f>NA()</f>
        <v>#N/A</v>
      </c>
    </row>
    <row r="70" spans="1:16" x14ac:dyDescent="0.2">
      <c r="A70" s="177" t="s">
        <v>80</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81</v>
      </c>
      <c r="B72" s="179">
        <f>基金残高に係る経年分析!F55</f>
        <v>3271</v>
      </c>
      <c r="C72" s="179">
        <f>基金残高に係る経年分析!G55</f>
        <v>3520</v>
      </c>
      <c r="D72" s="179">
        <f>基金残高に係る経年分析!H55</f>
        <v>3757</v>
      </c>
    </row>
    <row r="73" spans="1:16" x14ac:dyDescent="0.2">
      <c r="A73" s="178" t="s">
        <v>82</v>
      </c>
      <c r="B73" s="179">
        <f>基金残高に係る経年分析!F56</f>
        <v>1026</v>
      </c>
      <c r="C73" s="179">
        <f>基金残高に係る経年分析!G56</f>
        <v>1034</v>
      </c>
      <c r="D73" s="179">
        <f>基金残高に係る経年分析!H56</f>
        <v>1043</v>
      </c>
    </row>
    <row r="74" spans="1:16" x14ac:dyDescent="0.2">
      <c r="A74" s="178" t="s">
        <v>83</v>
      </c>
      <c r="B74" s="179">
        <f>基金残高に係る経年分析!F57</f>
        <v>6034</v>
      </c>
      <c r="C74" s="179">
        <f>基金残高に係る経年分析!G57</f>
        <v>5843</v>
      </c>
      <c r="D74" s="179">
        <f>基金残高に係る経年分析!H57</f>
        <v>6024</v>
      </c>
    </row>
  </sheetData>
  <sheetProtection algorithmName="SHA-512" hashValue="LPHEg5ZSBN+X1l43MF6jukG48ZiVw+0FF8wh92swi0nZZZPkc9uZqJYdLKcccnkVimdTl3Q6PQMijCMirPbzaw==" saltValue="vEPfC7XKe2bLHijNa4M2d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2"/>
  <cols>
    <col min="1" max="1" width="1.6640625" style="214" customWidth="1"/>
    <col min="2" max="2" width="2.33203125" style="214" customWidth="1"/>
    <col min="3" max="16" width="2.6640625" style="214" customWidth="1"/>
    <col min="17" max="17" width="2.33203125" style="214" customWidth="1"/>
    <col min="18" max="95" width="1.6640625" style="214" customWidth="1"/>
    <col min="96" max="133" width="1.6640625" style="226" customWidth="1"/>
    <col min="134" max="143" width="1.66406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218</v>
      </c>
      <c r="DI1" s="718"/>
      <c r="DJ1" s="718"/>
      <c r="DK1" s="718"/>
      <c r="DL1" s="718"/>
      <c r="DM1" s="718"/>
      <c r="DN1" s="719"/>
      <c r="DO1" s="214"/>
      <c r="DP1" s="717" t="s">
        <v>219</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2">
      <c r="B2" s="215" t="s">
        <v>220</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79" t="s">
        <v>221</v>
      </c>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680"/>
      <c r="AN3" s="680"/>
      <c r="AO3" s="680"/>
      <c r="AP3" s="679" t="s">
        <v>222</v>
      </c>
      <c r="AQ3" s="680"/>
      <c r="AR3" s="680"/>
      <c r="AS3" s="680"/>
      <c r="AT3" s="680"/>
      <c r="AU3" s="680"/>
      <c r="AV3" s="680"/>
      <c r="AW3" s="680"/>
      <c r="AX3" s="680"/>
      <c r="AY3" s="680"/>
      <c r="AZ3" s="680"/>
      <c r="BA3" s="680"/>
      <c r="BB3" s="680"/>
      <c r="BC3" s="680"/>
      <c r="BD3" s="680"/>
      <c r="BE3" s="680"/>
      <c r="BF3" s="680"/>
      <c r="BG3" s="680"/>
      <c r="BH3" s="680"/>
      <c r="BI3" s="680"/>
      <c r="BJ3" s="680"/>
      <c r="BK3" s="680"/>
      <c r="BL3" s="680"/>
      <c r="BM3" s="680"/>
      <c r="BN3" s="680"/>
      <c r="BO3" s="680"/>
      <c r="BP3" s="680"/>
      <c r="BQ3" s="680"/>
      <c r="BR3" s="680"/>
      <c r="BS3" s="680"/>
      <c r="BT3" s="680"/>
      <c r="BU3" s="680"/>
      <c r="BV3" s="680"/>
      <c r="BW3" s="680"/>
      <c r="BX3" s="680"/>
      <c r="BY3" s="680"/>
      <c r="BZ3" s="680"/>
      <c r="CA3" s="680"/>
      <c r="CB3" s="681"/>
      <c r="CD3" s="679" t="s">
        <v>223</v>
      </c>
      <c r="CE3" s="680"/>
      <c r="CF3" s="680"/>
      <c r="CG3" s="680"/>
      <c r="CH3" s="680"/>
      <c r="CI3" s="680"/>
      <c r="CJ3" s="680"/>
      <c r="CK3" s="680"/>
      <c r="CL3" s="680"/>
      <c r="CM3" s="680"/>
      <c r="CN3" s="680"/>
      <c r="CO3" s="680"/>
      <c r="CP3" s="680"/>
      <c r="CQ3" s="680"/>
      <c r="CR3" s="680"/>
      <c r="CS3" s="680"/>
      <c r="CT3" s="680"/>
      <c r="CU3" s="680"/>
      <c r="CV3" s="680"/>
      <c r="CW3" s="680"/>
      <c r="CX3" s="680"/>
      <c r="CY3" s="680"/>
      <c r="CZ3" s="680"/>
      <c r="DA3" s="680"/>
      <c r="DB3" s="680"/>
      <c r="DC3" s="680"/>
      <c r="DD3" s="680"/>
      <c r="DE3" s="680"/>
      <c r="DF3" s="680"/>
      <c r="DG3" s="680"/>
      <c r="DH3" s="680"/>
      <c r="DI3" s="680"/>
      <c r="DJ3" s="680"/>
      <c r="DK3" s="680"/>
      <c r="DL3" s="680"/>
      <c r="DM3" s="680"/>
      <c r="DN3" s="680"/>
      <c r="DO3" s="680"/>
      <c r="DP3" s="680"/>
      <c r="DQ3" s="680"/>
      <c r="DR3" s="680"/>
      <c r="DS3" s="680"/>
      <c r="DT3" s="680"/>
      <c r="DU3" s="680"/>
      <c r="DV3" s="680"/>
      <c r="DW3" s="680"/>
      <c r="DX3" s="680"/>
      <c r="DY3" s="680"/>
      <c r="DZ3" s="680"/>
      <c r="EA3" s="680"/>
      <c r="EB3" s="680"/>
      <c r="EC3" s="681"/>
    </row>
    <row r="4" spans="2:143" ht="11.25" customHeight="1" x14ac:dyDescent="0.2">
      <c r="B4" s="679" t="s">
        <v>1</v>
      </c>
      <c r="C4" s="680"/>
      <c r="D4" s="680"/>
      <c r="E4" s="680"/>
      <c r="F4" s="680"/>
      <c r="G4" s="680"/>
      <c r="H4" s="680"/>
      <c r="I4" s="680"/>
      <c r="J4" s="680"/>
      <c r="K4" s="680"/>
      <c r="L4" s="680"/>
      <c r="M4" s="680"/>
      <c r="N4" s="680"/>
      <c r="O4" s="680"/>
      <c r="P4" s="680"/>
      <c r="Q4" s="681"/>
      <c r="R4" s="679" t="s">
        <v>224</v>
      </c>
      <c r="S4" s="680"/>
      <c r="T4" s="680"/>
      <c r="U4" s="680"/>
      <c r="V4" s="680"/>
      <c r="W4" s="680"/>
      <c r="X4" s="680"/>
      <c r="Y4" s="681"/>
      <c r="Z4" s="679" t="s">
        <v>225</v>
      </c>
      <c r="AA4" s="680"/>
      <c r="AB4" s="680"/>
      <c r="AC4" s="681"/>
      <c r="AD4" s="679" t="s">
        <v>226</v>
      </c>
      <c r="AE4" s="680"/>
      <c r="AF4" s="680"/>
      <c r="AG4" s="680"/>
      <c r="AH4" s="680"/>
      <c r="AI4" s="680"/>
      <c r="AJ4" s="680"/>
      <c r="AK4" s="681"/>
      <c r="AL4" s="679" t="s">
        <v>225</v>
      </c>
      <c r="AM4" s="680"/>
      <c r="AN4" s="680"/>
      <c r="AO4" s="681"/>
      <c r="AP4" s="720" t="s">
        <v>227</v>
      </c>
      <c r="AQ4" s="720"/>
      <c r="AR4" s="720"/>
      <c r="AS4" s="720"/>
      <c r="AT4" s="720"/>
      <c r="AU4" s="720"/>
      <c r="AV4" s="720"/>
      <c r="AW4" s="720"/>
      <c r="AX4" s="720"/>
      <c r="AY4" s="720"/>
      <c r="AZ4" s="720"/>
      <c r="BA4" s="720"/>
      <c r="BB4" s="720"/>
      <c r="BC4" s="720"/>
      <c r="BD4" s="720"/>
      <c r="BE4" s="720"/>
      <c r="BF4" s="720"/>
      <c r="BG4" s="720" t="s">
        <v>228</v>
      </c>
      <c r="BH4" s="720"/>
      <c r="BI4" s="720"/>
      <c r="BJ4" s="720"/>
      <c r="BK4" s="720"/>
      <c r="BL4" s="720"/>
      <c r="BM4" s="720"/>
      <c r="BN4" s="720"/>
      <c r="BO4" s="720" t="s">
        <v>225</v>
      </c>
      <c r="BP4" s="720"/>
      <c r="BQ4" s="720"/>
      <c r="BR4" s="720"/>
      <c r="BS4" s="720" t="s">
        <v>229</v>
      </c>
      <c r="BT4" s="720"/>
      <c r="BU4" s="720"/>
      <c r="BV4" s="720"/>
      <c r="BW4" s="720"/>
      <c r="BX4" s="720"/>
      <c r="BY4" s="720"/>
      <c r="BZ4" s="720"/>
      <c r="CA4" s="720"/>
      <c r="CB4" s="720"/>
      <c r="CD4" s="679" t="s">
        <v>230</v>
      </c>
      <c r="CE4" s="680"/>
      <c r="CF4" s="680"/>
      <c r="CG4" s="680"/>
      <c r="CH4" s="680"/>
      <c r="CI4" s="680"/>
      <c r="CJ4" s="680"/>
      <c r="CK4" s="680"/>
      <c r="CL4" s="680"/>
      <c r="CM4" s="680"/>
      <c r="CN4" s="680"/>
      <c r="CO4" s="680"/>
      <c r="CP4" s="680"/>
      <c r="CQ4" s="680"/>
      <c r="CR4" s="680"/>
      <c r="CS4" s="680"/>
      <c r="CT4" s="680"/>
      <c r="CU4" s="680"/>
      <c r="CV4" s="680"/>
      <c r="CW4" s="680"/>
      <c r="CX4" s="680"/>
      <c r="CY4" s="680"/>
      <c r="CZ4" s="680"/>
      <c r="DA4" s="680"/>
      <c r="DB4" s="680"/>
      <c r="DC4" s="680"/>
      <c r="DD4" s="680"/>
      <c r="DE4" s="680"/>
      <c r="DF4" s="680"/>
      <c r="DG4" s="680"/>
      <c r="DH4" s="680"/>
      <c r="DI4" s="680"/>
      <c r="DJ4" s="680"/>
      <c r="DK4" s="680"/>
      <c r="DL4" s="680"/>
      <c r="DM4" s="680"/>
      <c r="DN4" s="680"/>
      <c r="DO4" s="680"/>
      <c r="DP4" s="680"/>
      <c r="DQ4" s="680"/>
      <c r="DR4" s="680"/>
      <c r="DS4" s="680"/>
      <c r="DT4" s="680"/>
      <c r="DU4" s="680"/>
      <c r="DV4" s="680"/>
      <c r="DW4" s="680"/>
      <c r="DX4" s="680"/>
      <c r="DY4" s="680"/>
      <c r="DZ4" s="680"/>
      <c r="EA4" s="680"/>
      <c r="EB4" s="680"/>
      <c r="EC4" s="681"/>
    </row>
    <row r="5" spans="2:143" ht="11.25" customHeight="1" x14ac:dyDescent="0.2">
      <c r="B5" s="676" t="s">
        <v>231</v>
      </c>
      <c r="C5" s="677"/>
      <c r="D5" s="677"/>
      <c r="E5" s="677"/>
      <c r="F5" s="677"/>
      <c r="G5" s="677"/>
      <c r="H5" s="677"/>
      <c r="I5" s="677"/>
      <c r="J5" s="677"/>
      <c r="K5" s="677"/>
      <c r="L5" s="677"/>
      <c r="M5" s="677"/>
      <c r="N5" s="677"/>
      <c r="O5" s="677"/>
      <c r="P5" s="677"/>
      <c r="Q5" s="678"/>
      <c r="R5" s="673">
        <v>24069355</v>
      </c>
      <c r="S5" s="674"/>
      <c r="T5" s="674"/>
      <c r="U5" s="674"/>
      <c r="V5" s="674"/>
      <c r="W5" s="674"/>
      <c r="X5" s="674"/>
      <c r="Y5" s="702"/>
      <c r="Z5" s="715">
        <v>20.9</v>
      </c>
      <c r="AA5" s="715"/>
      <c r="AB5" s="715"/>
      <c r="AC5" s="715"/>
      <c r="AD5" s="716">
        <v>23528301</v>
      </c>
      <c r="AE5" s="716"/>
      <c r="AF5" s="716"/>
      <c r="AG5" s="716"/>
      <c r="AH5" s="716"/>
      <c r="AI5" s="716"/>
      <c r="AJ5" s="716"/>
      <c r="AK5" s="716"/>
      <c r="AL5" s="703">
        <v>45.8</v>
      </c>
      <c r="AM5" s="686"/>
      <c r="AN5" s="686"/>
      <c r="AO5" s="704"/>
      <c r="AP5" s="676" t="s">
        <v>232</v>
      </c>
      <c r="AQ5" s="677"/>
      <c r="AR5" s="677"/>
      <c r="AS5" s="677"/>
      <c r="AT5" s="677"/>
      <c r="AU5" s="677"/>
      <c r="AV5" s="677"/>
      <c r="AW5" s="677"/>
      <c r="AX5" s="677"/>
      <c r="AY5" s="677"/>
      <c r="AZ5" s="677"/>
      <c r="BA5" s="677"/>
      <c r="BB5" s="677"/>
      <c r="BC5" s="677"/>
      <c r="BD5" s="677"/>
      <c r="BE5" s="677"/>
      <c r="BF5" s="678"/>
      <c r="BG5" s="627">
        <v>23509290</v>
      </c>
      <c r="BH5" s="628"/>
      <c r="BI5" s="628"/>
      <c r="BJ5" s="628"/>
      <c r="BK5" s="628"/>
      <c r="BL5" s="628"/>
      <c r="BM5" s="628"/>
      <c r="BN5" s="629"/>
      <c r="BO5" s="663">
        <v>97.7</v>
      </c>
      <c r="BP5" s="663"/>
      <c r="BQ5" s="663"/>
      <c r="BR5" s="663"/>
      <c r="BS5" s="664">
        <v>1168061</v>
      </c>
      <c r="BT5" s="664"/>
      <c r="BU5" s="664"/>
      <c r="BV5" s="664"/>
      <c r="BW5" s="664"/>
      <c r="BX5" s="664"/>
      <c r="BY5" s="664"/>
      <c r="BZ5" s="664"/>
      <c r="CA5" s="664"/>
      <c r="CB5" s="695"/>
      <c r="CD5" s="679" t="s">
        <v>227</v>
      </c>
      <c r="CE5" s="680"/>
      <c r="CF5" s="680"/>
      <c r="CG5" s="680"/>
      <c r="CH5" s="680"/>
      <c r="CI5" s="680"/>
      <c r="CJ5" s="680"/>
      <c r="CK5" s="680"/>
      <c r="CL5" s="680"/>
      <c r="CM5" s="680"/>
      <c r="CN5" s="680"/>
      <c r="CO5" s="680"/>
      <c r="CP5" s="680"/>
      <c r="CQ5" s="681"/>
      <c r="CR5" s="679" t="s">
        <v>233</v>
      </c>
      <c r="CS5" s="680"/>
      <c r="CT5" s="680"/>
      <c r="CU5" s="680"/>
      <c r="CV5" s="680"/>
      <c r="CW5" s="680"/>
      <c r="CX5" s="680"/>
      <c r="CY5" s="681"/>
      <c r="CZ5" s="679" t="s">
        <v>225</v>
      </c>
      <c r="DA5" s="680"/>
      <c r="DB5" s="680"/>
      <c r="DC5" s="681"/>
      <c r="DD5" s="679" t="s">
        <v>234</v>
      </c>
      <c r="DE5" s="680"/>
      <c r="DF5" s="680"/>
      <c r="DG5" s="680"/>
      <c r="DH5" s="680"/>
      <c r="DI5" s="680"/>
      <c r="DJ5" s="680"/>
      <c r="DK5" s="680"/>
      <c r="DL5" s="680"/>
      <c r="DM5" s="680"/>
      <c r="DN5" s="680"/>
      <c r="DO5" s="680"/>
      <c r="DP5" s="681"/>
      <c r="DQ5" s="679" t="s">
        <v>235</v>
      </c>
      <c r="DR5" s="680"/>
      <c r="DS5" s="680"/>
      <c r="DT5" s="680"/>
      <c r="DU5" s="680"/>
      <c r="DV5" s="680"/>
      <c r="DW5" s="680"/>
      <c r="DX5" s="680"/>
      <c r="DY5" s="680"/>
      <c r="DZ5" s="680"/>
      <c r="EA5" s="680"/>
      <c r="EB5" s="680"/>
      <c r="EC5" s="681"/>
    </row>
    <row r="6" spans="2:143" ht="11.25" customHeight="1" x14ac:dyDescent="0.2">
      <c r="B6" s="624" t="s">
        <v>236</v>
      </c>
      <c r="C6" s="625"/>
      <c r="D6" s="625"/>
      <c r="E6" s="625"/>
      <c r="F6" s="625"/>
      <c r="G6" s="625"/>
      <c r="H6" s="625"/>
      <c r="I6" s="625"/>
      <c r="J6" s="625"/>
      <c r="K6" s="625"/>
      <c r="L6" s="625"/>
      <c r="M6" s="625"/>
      <c r="N6" s="625"/>
      <c r="O6" s="625"/>
      <c r="P6" s="625"/>
      <c r="Q6" s="626"/>
      <c r="R6" s="627">
        <v>695622</v>
      </c>
      <c r="S6" s="628"/>
      <c r="T6" s="628"/>
      <c r="U6" s="628"/>
      <c r="V6" s="628"/>
      <c r="W6" s="628"/>
      <c r="X6" s="628"/>
      <c r="Y6" s="629"/>
      <c r="Z6" s="663">
        <v>0.6</v>
      </c>
      <c r="AA6" s="663"/>
      <c r="AB6" s="663"/>
      <c r="AC6" s="663"/>
      <c r="AD6" s="664">
        <v>695622</v>
      </c>
      <c r="AE6" s="664"/>
      <c r="AF6" s="664"/>
      <c r="AG6" s="664"/>
      <c r="AH6" s="664"/>
      <c r="AI6" s="664"/>
      <c r="AJ6" s="664"/>
      <c r="AK6" s="664"/>
      <c r="AL6" s="630">
        <v>1.4</v>
      </c>
      <c r="AM6" s="631"/>
      <c r="AN6" s="631"/>
      <c r="AO6" s="665"/>
      <c r="AP6" s="624" t="s">
        <v>237</v>
      </c>
      <c r="AQ6" s="625"/>
      <c r="AR6" s="625"/>
      <c r="AS6" s="625"/>
      <c r="AT6" s="625"/>
      <c r="AU6" s="625"/>
      <c r="AV6" s="625"/>
      <c r="AW6" s="625"/>
      <c r="AX6" s="625"/>
      <c r="AY6" s="625"/>
      <c r="AZ6" s="625"/>
      <c r="BA6" s="625"/>
      <c r="BB6" s="625"/>
      <c r="BC6" s="625"/>
      <c r="BD6" s="625"/>
      <c r="BE6" s="625"/>
      <c r="BF6" s="626"/>
      <c r="BG6" s="627">
        <v>23509290</v>
      </c>
      <c r="BH6" s="628"/>
      <c r="BI6" s="628"/>
      <c r="BJ6" s="628"/>
      <c r="BK6" s="628"/>
      <c r="BL6" s="628"/>
      <c r="BM6" s="628"/>
      <c r="BN6" s="629"/>
      <c r="BO6" s="663">
        <v>97.7</v>
      </c>
      <c r="BP6" s="663"/>
      <c r="BQ6" s="663"/>
      <c r="BR6" s="663"/>
      <c r="BS6" s="664">
        <v>1168061</v>
      </c>
      <c r="BT6" s="664"/>
      <c r="BU6" s="664"/>
      <c r="BV6" s="664"/>
      <c r="BW6" s="664"/>
      <c r="BX6" s="664"/>
      <c r="BY6" s="664"/>
      <c r="BZ6" s="664"/>
      <c r="CA6" s="664"/>
      <c r="CB6" s="695"/>
      <c r="CD6" s="676" t="s">
        <v>238</v>
      </c>
      <c r="CE6" s="677"/>
      <c r="CF6" s="677"/>
      <c r="CG6" s="677"/>
      <c r="CH6" s="677"/>
      <c r="CI6" s="677"/>
      <c r="CJ6" s="677"/>
      <c r="CK6" s="677"/>
      <c r="CL6" s="677"/>
      <c r="CM6" s="677"/>
      <c r="CN6" s="677"/>
      <c r="CO6" s="677"/>
      <c r="CP6" s="677"/>
      <c r="CQ6" s="678"/>
      <c r="CR6" s="627">
        <v>439051</v>
      </c>
      <c r="CS6" s="628"/>
      <c r="CT6" s="628"/>
      <c r="CU6" s="628"/>
      <c r="CV6" s="628"/>
      <c r="CW6" s="628"/>
      <c r="CX6" s="628"/>
      <c r="CY6" s="629"/>
      <c r="CZ6" s="703">
        <v>0.4</v>
      </c>
      <c r="DA6" s="686"/>
      <c r="DB6" s="686"/>
      <c r="DC6" s="705"/>
      <c r="DD6" s="633" t="s">
        <v>134</v>
      </c>
      <c r="DE6" s="628"/>
      <c r="DF6" s="628"/>
      <c r="DG6" s="628"/>
      <c r="DH6" s="628"/>
      <c r="DI6" s="628"/>
      <c r="DJ6" s="628"/>
      <c r="DK6" s="628"/>
      <c r="DL6" s="628"/>
      <c r="DM6" s="628"/>
      <c r="DN6" s="628"/>
      <c r="DO6" s="628"/>
      <c r="DP6" s="629"/>
      <c r="DQ6" s="633">
        <v>438016</v>
      </c>
      <c r="DR6" s="628"/>
      <c r="DS6" s="628"/>
      <c r="DT6" s="628"/>
      <c r="DU6" s="628"/>
      <c r="DV6" s="628"/>
      <c r="DW6" s="628"/>
      <c r="DX6" s="628"/>
      <c r="DY6" s="628"/>
      <c r="DZ6" s="628"/>
      <c r="EA6" s="628"/>
      <c r="EB6" s="628"/>
      <c r="EC6" s="662"/>
    </row>
    <row r="7" spans="2:143" ht="11.25" customHeight="1" x14ac:dyDescent="0.2">
      <c r="B7" s="624" t="s">
        <v>239</v>
      </c>
      <c r="C7" s="625"/>
      <c r="D7" s="625"/>
      <c r="E7" s="625"/>
      <c r="F7" s="625"/>
      <c r="G7" s="625"/>
      <c r="H7" s="625"/>
      <c r="I7" s="625"/>
      <c r="J7" s="625"/>
      <c r="K7" s="625"/>
      <c r="L7" s="625"/>
      <c r="M7" s="625"/>
      <c r="N7" s="625"/>
      <c r="O7" s="625"/>
      <c r="P7" s="625"/>
      <c r="Q7" s="626"/>
      <c r="R7" s="627">
        <v>13846</v>
      </c>
      <c r="S7" s="628"/>
      <c r="T7" s="628"/>
      <c r="U7" s="628"/>
      <c r="V7" s="628"/>
      <c r="W7" s="628"/>
      <c r="X7" s="628"/>
      <c r="Y7" s="629"/>
      <c r="Z7" s="663">
        <v>0</v>
      </c>
      <c r="AA7" s="663"/>
      <c r="AB7" s="663"/>
      <c r="AC7" s="663"/>
      <c r="AD7" s="664">
        <v>13846</v>
      </c>
      <c r="AE7" s="664"/>
      <c r="AF7" s="664"/>
      <c r="AG7" s="664"/>
      <c r="AH7" s="664"/>
      <c r="AI7" s="664"/>
      <c r="AJ7" s="664"/>
      <c r="AK7" s="664"/>
      <c r="AL7" s="630">
        <v>0</v>
      </c>
      <c r="AM7" s="631"/>
      <c r="AN7" s="631"/>
      <c r="AO7" s="665"/>
      <c r="AP7" s="624" t="s">
        <v>240</v>
      </c>
      <c r="AQ7" s="625"/>
      <c r="AR7" s="625"/>
      <c r="AS7" s="625"/>
      <c r="AT7" s="625"/>
      <c r="AU7" s="625"/>
      <c r="AV7" s="625"/>
      <c r="AW7" s="625"/>
      <c r="AX7" s="625"/>
      <c r="AY7" s="625"/>
      <c r="AZ7" s="625"/>
      <c r="BA7" s="625"/>
      <c r="BB7" s="625"/>
      <c r="BC7" s="625"/>
      <c r="BD7" s="625"/>
      <c r="BE7" s="625"/>
      <c r="BF7" s="626"/>
      <c r="BG7" s="627">
        <v>10268845</v>
      </c>
      <c r="BH7" s="628"/>
      <c r="BI7" s="628"/>
      <c r="BJ7" s="628"/>
      <c r="BK7" s="628"/>
      <c r="BL7" s="628"/>
      <c r="BM7" s="628"/>
      <c r="BN7" s="629"/>
      <c r="BO7" s="663">
        <v>42.7</v>
      </c>
      <c r="BP7" s="663"/>
      <c r="BQ7" s="663"/>
      <c r="BR7" s="663"/>
      <c r="BS7" s="664">
        <v>425862</v>
      </c>
      <c r="BT7" s="664"/>
      <c r="BU7" s="664"/>
      <c r="BV7" s="664"/>
      <c r="BW7" s="664"/>
      <c r="BX7" s="664"/>
      <c r="BY7" s="664"/>
      <c r="BZ7" s="664"/>
      <c r="CA7" s="664"/>
      <c r="CB7" s="695"/>
      <c r="CD7" s="624" t="s">
        <v>241</v>
      </c>
      <c r="CE7" s="625"/>
      <c r="CF7" s="625"/>
      <c r="CG7" s="625"/>
      <c r="CH7" s="625"/>
      <c r="CI7" s="625"/>
      <c r="CJ7" s="625"/>
      <c r="CK7" s="625"/>
      <c r="CL7" s="625"/>
      <c r="CM7" s="625"/>
      <c r="CN7" s="625"/>
      <c r="CO7" s="625"/>
      <c r="CP7" s="625"/>
      <c r="CQ7" s="626"/>
      <c r="CR7" s="627">
        <v>11893687</v>
      </c>
      <c r="CS7" s="628"/>
      <c r="CT7" s="628"/>
      <c r="CU7" s="628"/>
      <c r="CV7" s="628"/>
      <c r="CW7" s="628"/>
      <c r="CX7" s="628"/>
      <c r="CY7" s="629"/>
      <c r="CZ7" s="663">
        <v>10.6</v>
      </c>
      <c r="DA7" s="663"/>
      <c r="DB7" s="663"/>
      <c r="DC7" s="663"/>
      <c r="DD7" s="633">
        <v>2157089</v>
      </c>
      <c r="DE7" s="628"/>
      <c r="DF7" s="628"/>
      <c r="DG7" s="628"/>
      <c r="DH7" s="628"/>
      <c r="DI7" s="628"/>
      <c r="DJ7" s="628"/>
      <c r="DK7" s="628"/>
      <c r="DL7" s="628"/>
      <c r="DM7" s="628"/>
      <c r="DN7" s="628"/>
      <c r="DO7" s="628"/>
      <c r="DP7" s="629"/>
      <c r="DQ7" s="633">
        <v>7573069</v>
      </c>
      <c r="DR7" s="628"/>
      <c r="DS7" s="628"/>
      <c r="DT7" s="628"/>
      <c r="DU7" s="628"/>
      <c r="DV7" s="628"/>
      <c r="DW7" s="628"/>
      <c r="DX7" s="628"/>
      <c r="DY7" s="628"/>
      <c r="DZ7" s="628"/>
      <c r="EA7" s="628"/>
      <c r="EB7" s="628"/>
      <c r="EC7" s="662"/>
    </row>
    <row r="8" spans="2:143" ht="11.25" customHeight="1" x14ac:dyDescent="0.2">
      <c r="B8" s="624" t="s">
        <v>242</v>
      </c>
      <c r="C8" s="625"/>
      <c r="D8" s="625"/>
      <c r="E8" s="625"/>
      <c r="F8" s="625"/>
      <c r="G8" s="625"/>
      <c r="H8" s="625"/>
      <c r="I8" s="625"/>
      <c r="J8" s="625"/>
      <c r="K8" s="625"/>
      <c r="L8" s="625"/>
      <c r="M8" s="625"/>
      <c r="N8" s="625"/>
      <c r="O8" s="625"/>
      <c r="P8" s="625"/>
      <c r="Q8" s="626"/>
      <c r="R8" s="627">
        <v>108239</v>
      </c>
      <c r="S8" s="628"/>
      <c r="T8" s="628"/>
      <c r="U8" s="628"/>
      <c r="V8" s="628"/>
      <c r="W8" s="628"/>
      <c r="X8" s="628"/>
      <c r="Y8" s="629"/>
      <c r="Z8" s="663">
        <v>0.1</v>
      </c>
      <c r="AA8" s="663"/>
      <c r="AB8" s="663"/>
      <c r="AC8" s="663"/>
      <c r="AD8" s="664">
        <v>108239</v>
      </c>
      <c r="AE8" s="664"/>
      <c r="AF8" s="664"/>
      <c r="AG8" s="664"/>
      <c r="AH8" s="664"/>
      <c r="AI8" s="664"/>
      <c r="AJ8" s="664"/>
      <c r="AK8" s="664"/>
      <c r="AL8" s="630">
        <v>0.2</v>
      </c>
      <c r="AM8" s="631"/>
      <c r="AN8" s="631"/>
      <c r="AO8" s="665"/>
      <c r="AP8" s="624" t="s">
        <v>243</v>
      </c>
      <c r="AQ8" s="625"/>
      <c r="AR8" s="625"/>
      <c r="AS8" s="625"/>
      <c r="AT8" s="625"/>
      <c r="AU8" s="625"/>
      <c r="AV8" s="625"/>
      <c r="AW8" s="625"/>
      <c r="AX8" s="625"/>
      <c r="AY8" s="625"/>
      <c r="AZ8" s="625"/>
      <c r="BA8" s="625"/>
      <c r="BB8" s="625"/>
      <c r="BC8" s="625"/>
      <c r="BD8" s="625"/>
      <c r="BE8" s="625"/>
      <c r="BF8" s="626"/>
      <c r="BG8" s="627">
        <v>322809</v>
      </c>
      <c r="BH8" s="628"/>
      <c r="BI8" s="628"/>
      <c r="BJ8" s="628"/>
      <c r="BK8" s="628"/>
      <c r="BL8" s="628"/>
      <c r="BM8" s="628"/>
      <c r="BN8" s="629"/>
      <c r="BO8" s="663">
        <v>1.3</v>
      </c>
      <c r="BP8" s="663"/>
      <c r="BQ8" s="663"/>
      <c r="BR8" s="663"/>
      <c r="BS8" s="664" t="s">
        <v>134</v>
      </c>
      <c r="BT8" s="664"/>
      <c r="BU8" s="664"/>
      <c r="BV8" s="664"/>
      <c r="BW8" s="664"/>
      <c r="BX8" s="664"/>
      <c r="BY8" s="664"/>
      <c r="BZ8" s="664"/>
      <c r="CA8" s="664"/>
      <c r="CB8" s="695"/>
      <c r="CD8" s="624" t="s">
        <v>244</v>
      </c>
      <c r="CE8" s="625"/>
      <c r="CF8" s="625"/>
      <c r="CG8" s="625"/>
      <c r="CH8" s="625"/>
      <c r="CI8" s="625"/>
      <c r="CJ8" s="625"/>
      <c r="CK8" s="625"/>
      <c r="CL8" s="625"/>
      <c r="CM8" s="625"/>
      <c r="CN8" s="625"/>
      <c r="CO8" s="625"/>
      <c r="CP8" s="625"/>
      <c r="CQ8" s="626"/>
      <c r="CR8" s="627">
        <v>37390485</v>
      </c>
      <c r="CS8" s="628"/>
      <c r="CT8" s="628"/>
      <c r="CU8" s="628"/>
      <c r="CV8" s="628"/>
      <c r="CW8" s="628"/>
      <c r="CX8" s="628"/>
      <c r="CY8" s="629"/>
      <c r="CZ8" s="663">
        <v>33.299999999999997</v>
      </c>
      <c r="DA8" s="663"/>
      <c r="DB8" s="663"/>
      <c r="DC8" s="663"/>
      <c r="DD8" s="633">
        <v>275302</v>
      </c>
      <c r="DE8" s="628"/>
      <c r="DF8" s="628"/>
      <c r="DG8" s="628"/>
      <c r="DH8" s="628"/>
      <c r="DI8" s="628"/>
      <c r="DJ8" s="628"/>
      <c r="DK8" s="628"/>
      <c r="DL8" s="628"/>
      <c r="DM8" s="628"/>
      <c r="DN8" s="628"/>
      <c r="DO8" s="628"/>
      <c r="DP8" s="629"/>
      <c r="DQ8" s="633">
        <v>17834465</v>
      </c>
      <c r="DR8" s="628"/>
      <c r="DS8" s="628"/>
      <c r="DT8" s="628"/>
      <c r="DU8" s="628"/>
      <c r="DV8" s="628"/>
      <c r="DW8" s="628"/>
      <c r="DX8" s="628"/>
      <c r="DY8" s="628"/>
      <c r="DZ8" s="628"/>
      <c r="EA8" s="628"/>
      <c r="EB8" s="628"/>
      <c r="EC8" s="662"/>
    </row>
    <row r="9" spans="2:143" ht="11.25" customHeight="1" x14ac:dyDescent="0.2">
      <c r="B9" s="624" t="s">
        <v>245</v>
      </c>
      <c r="C9" s="625"/>
      <c r="D9" s="625"/>
      <c r="E9" s="625"/>
      <c r="F9" s="625"/>
      <c r="G9" s="625"/>
      <c r="H9" s="625"/>
      <c r="I9" s="625"/>
      <c r="J9" s="625"/>
      <c r="K9" s="625"/>
      <c r="L9" s="625"/>
      <c r="M9" s="625"/>
      <c r="N9" s="625"/>
      <c r="O9" s="625"/>
      <c r="P9" s="625"/>
      <c r="Q9" s="626"/>
      <c r="R9" s="627">
        <v>86147</v>
      </c>
      <c r="S9" s="628"/>
      <c r="T9" s="628"/>
      <c r="U9" s="628"/>
      <c r="V9" s="628"/>
      <c r="W9" s="628"/>
      <c r="X9" s="628"/>
      <c r="Y9" s="629"/>
      <c r="Z9" s="663">
        <v>0.1</v>
      </c>
      <c r="AA9" s="663"/>
      <c r="AB9" s="663"/>
      <c r="AC9" s="663"/>
      <c r="AD9" s="664">
        <v>86147</v>
      </c>
      <c r="AE9" s="664"/>
      <c r="AF9" s="664"/>
      <c r="AG9" s="664"/>
      <c r="AH9" s="664"/>
      <c r="AI9" s="664"/>
      <c r="AJ9" s="664"/>
      <c r="AK9" s="664"/>
      <c r="AL9" s="630">
        <v>0.2</v>
      </c>
      <c r="AM9" s="631"/>
      <c r="AN9" s="631"/>
      <c r="AO9" s="665"/>
      <c r="AP9" s="624" t="s">
        <v>246</v>
      </c>
      <c r="AQ9" s="625"/>
      <c r="AR9" s="625"/>
      <c r="AS9" s="625"/>
      <c r="AT9" s="625"/>
      <c r="AU9" s="625"/>
      <c r="AV9" s="625"/>
      <c r="AW9" s="625"/>
      <c r="AX9" s="625"/>
      <c r="AY9" s="625"/>
      <c r="AZ9" s="625"/>
      <c r="BA9" s="625"/>
      <c r="BB9" s="625"/>
      <c r="BC9" s="625"/>
      <c r="BD9" s="625"/>
      <c r="BE9" s="625"/>
      <c r="BF9" s="626"/>
      <c r="BG9" s="627">
        <v>8172707</v>
      </c>
      <c r="BH9" s="628"/>
      <c r="BI9" s="628"/>
      <c r="BJ9" s="628"/>
      <c r="BK9" s="628"/>
      <c r="BL9" s="628"/>
      <c r="BM9" s="628"/>
      <c r="BN9" s="629"/>
      <c r="BO9" s="663">
        <v>34</v>
      </c>
      <c r="BP9" s="663"/>
      <c r="BQ9" s="663"/>
      <c r="BR9" s="663"/>
      <c r="BS9" s="664" t="s">
        <v>134</v>
      </c>
      <c r="BT9" s="664"/>
      <c r="BU9" s="664"/>
      <c r="BV9" s="664"/>
      <c r="BW9" s="664"/>
      <c r="BX9" s="664"/>
      <c r="BY9" s="664"/>
      <c r="BZ9" s="664"/>
      <c r="CA9" s="664"/>
      <c r="CB9" s="695"/>
      <c r="CD9" s="624" t="s">
        <v>247</v>
      </c>
      <c r="CE9" s="625"/>
      <c r="CF9" s="625"/>
      <c r="CG9" s="625"/>
      <c r="CH9" s="625"/>
      <c r="CI9" s="625"/>
      <c r="CJ9" s="625"/>
      <c r="CK9" s="625"/>
      <c r="CL9" s="625"/>
      <c r="CM9" s="625"/>
      <c r="CN9" s="625"/>
      <c r="CO9" s="625"/>
      <c r="CP9" s="625"/>
      <c r="CQ9" s="626"/>
      <c r="CR9" s="627">
        <v>10579376</v>
      </c>
      <c r="CS9" s="628"/>
      <c r="CT9" s="628"/>
      <c r="CU9" s="628"/>
      <c r="CV9" s="628"/>
      <c r="CW9" s="628"/>
      <c r="CX9" s="628"/>
      <c r="CY9" s="629"/>
      <c r="CZ9" s="663">
        <v>9.4</v>
      </c>
      <c r="DA9" s="663"/>
      <c r="DB9" s="663"/>
      <c r="DC9" s="663"/>
      <c r="DD9" s="633">
        <v>24930</v>
      </c>
      <c r="DE9" s="628"/>
      <c r="DF9" s="628"/>
      <c r="DG9" s="628"/>
      <c r="DH9" s="628"/>
      <c r="DI9" s="628"/>
      <c r="DJ9" s="628"/>
      <c r="DK9" s="628"/>
      <c r="DL9" s="628"/>
      <c r="DM9" s="628"/>
      <c r="DN9" s="628"/>
      <c r="DO9" s="628"/>
      <c r="DP9" s="629"/>
      <c r="DQ9" s="633">
        <v>6558795</v>
      </c>
      <c r="DR9" s="628"/>
      <c r="DS9" s="628"/>
      <c r="DT9" s="628"/>
      <c r="DU9" s="628"/>
      <c r="DV9" s="628"/>
      <c r="DW9" s="628"/>
      <c r="DX9" s="628"/>
      <c r="DY9" s="628"/>
      <c r="DZ9" s="628"/>
      <c r="EA9" s="628"/>
      <c r="EB9" s="628"/>
      <c r="EC9" s="662"/>
    </row>
    <row r="10" spans="2:143" ht="11.25" customHeight="1" x14ac:dyDescent="0.2">
      <c r="B10" s="624" t="s">
        <v>248</v>
      </c>
      <c r="C10" s="625"/>
      <c r="D10" s="625"/>
      <c r="E10" s="625"/>
      <c r="F10" s="625"/>
      <c r="G10" s="625"/>
      <c r="H10" s="625"/>
      <c r="I10" s="625"/>
      <c r="J10" s="625"/>
      <c r="K10" s="625"/>
      <c r="L10" s="625"/>
      <c r="M10" s="625"/>
      <c r="N10" s="625"/>
      <c r="O10" s="625"/>
      <c r="P10" s="625"/>
      <c r="Q10" s="626"/>
      <c r="R10" s="627" t="s">
        <v>134</v>
      </c>
      <c r="S10" s="628"/>
      <c r="T10" s="628"/>
      <c r="U10" s="628"/>
      <c r="V10" s="628"/>
      <c r="W10" s="628"/>
      <c r="X10" s="628"/>
      <c r="Y10" s="629"/>
      <c r="Z10" s="663" t="s">
        <v>134</v>
      </c>
      <c r="AA10" s="663"/>
      <c r="AB10" s="663"/>
      <c r="AC10" s="663"/>
      <c r="AD10" s="664" t="s">
        <v>134</v>
      </c>
      <c r="AE10" s="664"/>
      <c r="AF10" s="664"/>
      <c r="AG10" s="664"/>
      <c r="AH10" s="664"/>
      <c r="AI10" s="664"/>
      <c r="AJ10" s="664"/>
      <c r="AK10" s="664"/>
      <c r="AL10" s="630" t="s">
        <v>134</v>
      </c>
      <c r="AM10" s="631"/>
      <c r="AN10" s="631"/>
      <c r="AO10" s="665"/>
      <c r="AP10" s="624" t="s">
        <v>249</v>
      </c>
      <c r="AQ10" s="625"/>
      <c r="AR10" s="625"/>
      <c r="AS10" s="625"/>
      <c r="AT10" s="625"/>
      <c r="AU10" s="625"/>
      <c r="AV10" s="625"/>
      <c r="AW10" s="625"/>
      <c r="AX10" s="625"/>
      <c r="AY10" s="625"/>
      <c r="AZ10" s="625"/>
      <c r="BA10" s="625"/>
      <c r="BB10" s="625"/>
      <c r="BC10" s="625"/>
      <c r="BD10" s="625"/>
      <c r="BE10" s="625"/>
      <c r="BF10" s="626"/>
      <c r="BG10" s="627">
        <v>665689</v>
      </c>
      <c r="BH10" s="628"/>
      <c r="BI10" s="628"/>
      <c r="BJ10" s="628"/>
      <c r="BK10" s="628"/>
      <c r="BL10" s="628"/>
      <c r="BM10" s="628"/>
      <c r="BN10" s="629"/>
      <c r="BO10" s="663">
        <v>2.8</v>
      </c>
      <c r="BP10" s="663"/>
      <c r="BQ10" s="663"/>
      <c r="BR10" s="663"/>
      <c r="BS10" s="664">
        <v>110711</v>
      </c>
      <c r="BT10" s="664"/>
      <c r="BU10" s="664"/>
      <c r="BV10" s="664"/>
      <c r="BW10" s="664"/>
      <c r="BX10" s="664"/>
      <c r="BY10" s="664"/>
      <c r="BZ10" s="664"/>
      <c r="CA10" s="664"/>
      <c r="CB10" s="695"/>
      <c r="CD10" s="624" t="s">
        <v>250</v>
      </c>
      <c r="CE10" s="625"/>
      <c r="CF10" s="625"/>
      <c r="CG10" s="625"/>
      <c r="CH10" s="625"/>
      <c r="CI10" s="625"/>
      <c r="CJ10" s="625"/>
      <c r="CK10" s="625"/>
      <c r="CL10" s="625"/>
      <c r="CM10" s="625"/>
      <c r="CN10" s="625"/>
      <c r="CO10" s="625"/>
      <c r="CP10" s="625"/>
      <c r="CQ10" s="626"/>
      <c r="CR10" s="627" t="s">
        <v>134</v>
      </c>
      <c r="CS10" s="628"/>
      <c r="CT10" s="628"/>
      <c r="CU10" s="628"/>
      <c r="CV10" s="628"/>
      <c r="CW10" s="628"/>
      <c r="CX10" s="628"/>
      <c r="CY10" s="629"/>
      <c r="CZ10" s="663" t="s">
        <v>134</v>
      </c>
      <c r="DA10" s="663"/>
      <c r="DB10" s="663"/>
      <c r="DC10" s="663"/>
      <c r="DD10" s="633" t="s">
        <v>134</v>
      </c>
      <c r="DE10" s="628"/>
      <c r="DF10" s="628"/>
      <c r="DG10" s="628"/>
      <c r="DH10" s="628"/>
      <c r="DI10" s="628"/>
      <c r="DJ10" s="628"/>
      <c r="DK10" s="628"/>
      <c r="DL10" s="628"/>
      <c r="DM10" s="628"/>
      <c r="DN10" s="628"/>
      <c r="DO10" s="628"/>
      <c r="DP10" s="629"/>
      <c r="DQ10" s="633" t="s">
        <v>134</v>
      </c>
      <c r="DR10" s="628"/>
      <c r="DS10" s="628"/>
      <c r="DT10" s="628"/>
      <c r="DU10" s="628"/>
      <c r="DV10" s="628"/>
      <c r="DW10" s="628"/>
      <c r="DX10" s="628"/>
      <c r="DY10" s="628"/>
      <c r="DZ10" s="628"/>
      <c r="EA10" s="628"/>
      <c r="EB10" s="628"/>
      <c r="EC10" s="662"/>
    </row>
    <row r="11" spans="2:143" ht="11.25" customHeight="1" x14ac:dyDescent="0.2">
      <c r="B11" s="624" t="s">
        <v>251</v>
      </c>
      <c r="C11" s="625"/>
      <c r="D11" s="625"/>
      <c r="E11" s="625"/>
      <c r="F11" s="625"/>
      <c r="G11" s="625"/>
      <c r="H11" s="625"/>
      <c r="I11" s="625"/>
      <c r="J11" s="625"/>
      <c r="K11" s="625"/>
      <c r="L11" s="625"/>
      <c r="M11" s="625"/>
      <c r="N11" s="625"/>
      <c r="O11" s="625"/>
      <c r="P11" s="625"/>
      <c r="Q11" s="626"/>
      <c r="R11" s="627">
        <v>4718627</v>
      </c>
      <c r="S11" s="628"/>
      <c r="T11" s="628"/>
      <c r="U11" s="628"/>
      <c r="V11" s="628"/>
      <c r="W11" s="628"/>
      <c r="X11" s="628"/>
      <c r="Y11" s="629"/>
      <c r="Z11" s="630">
        <v>4.0999999999999996</v>
      </c>
      <c r="AA11" s="631"/>
      <c r="AB11" s="631"/>
      <c r="AC11" s="632"/>
      <c r="AD11" s="633">
        <v>4718627</v>
      </c>
      <c r="AE11" s="628"/>
      <c r="AF11" s="628"/>
      <c r="AG11" s="628"/>
      <c r="AH11" s="628"/>
      <c r="AI11" s="628"/>
      <c r="AJ11" s="628"/>
      <c r="AK11" s="629"/>
      <c r="AL11" s="630">
        <v>9.1999999999999993</v>
      </c>
      <c r="AM11" s="631"/>
      <c r="AN11" s="631"/>
      <c r="AO11" s="665"/>
      <c r="AP11" s="624" t="s">
        <v>252</v>
      </c>
      <c r="AQ11" s="625"/>
      <c r="AR11" s="625"/>
      <c r="AS11" s="625"/>
      <c r="AT11" s="625"/>
      <c r="AU11" s="625"/>
      <c r="AV11" s="625"/>
      <c r="AW11" s="625"/>
      <c r="AX11" s="625"/>
      <c r="AY11" s="625"/>
      <c r="AZ11" s="625"/>
      <c r="BA11" s="625"/>
      <c r="BB11" s="625"/>
      <c r="BC11" s="625"/>
      <c r="BD11" s="625"/>
      <c r="BE11" s="625"/>
      <c r="BF11" s="626"/>
      <c r="BG11" s="627">
        <v>1107640</v>
      </c>
      <c r="BH11" s="628"/>
      <c r="BI11" s="628"/>
      <c r="BJ11" s="628"/>
      <c r="BK11" s="628"/>
      <c r="BL11" s="628"/>
      <c r="BM11" s="628"/>
      <c r="BN11" s="629"/>
      <c r="BO11" s="663">
        <v>4.5999999999999996</v>
      </c>
      <c r="BP11" s="663"/>
      <c r="BQ11" s="663"/>
      <c r="BR11" s="663"/>
      <c r="BS11" s="664">
        <v>315151</v>
      </c>
      <c r="BT11" s="664"/>
      <c r="BU11" s="664"/>
      <c r="BV11" s="664"/>
      <c r="BW11" s="664"/>
      <c r="BX11" s="664"/>
      <c r="BY11" s="664"/>
      <c r="BZ11" s="664"/>
      <c r="CA11" s="664"/>
      <c r="CB11" s="695"/>
      <c r="CD11" s="624" t="s">
        <v>253</v>
      </c>
      <c r="CE11" s="625"/>
      <c r="CF11" s="625"/>
      <c r="CG11" s="625"/>
      <c r="CH11" s="625"/>
      <c r="CI11" s="625"/>
      <c r="CJ11" s="625"/>
      <c r="CK11" s="625"/>
      <c r="CL11" s="625"/>
      <c r="CM11" s="625"/>
      <c r="CN11" s="625"/>
      <c r="CO11" s="625"/>
      <c r="CP11" s="625"/>
      <c r="CQ11" s="626"/>
      <c r="CR11" s="627">
        <v>3753838</v>
      </c>
      <c r="CS11" s="628"/>
      <c r="CT11" s="628"/>
      <c r="CU11" s="628"/>
      <c r="CV11" s="628"/>
      <c r="CW11" s="628"/>
      <c r="CX11" s="628"/>
      <c r="CY11" s="629"/>
      <c r="CZ11" s="663">
        <v>3.3</v>
      </c>
      <c r="DA11" s="663"/>
      <c r="DB11" s="663"/>
      <c r="DC11" s="663"/>
      <c r="DD11" s="633">
        <v>584204</v>
      </c>
      <c r="DE11" s="628"/>
      <c r="DF11" s="628"/>
      <c r="DG11" s="628"/>
      <c r="DH11" s="628"/>
      <c r="DI11" s="628"/>
      <c r="DJ11" s="628"/>
      <c r="DK11" s="628"/>
      <c r="DL11" s="628"/>
      <c r="DM11" s="628"/>
      <c r="DN11" s="628"/>
      <c r="DO11" s="628"/>
      <c r="DP11" s="629"/>
      <c r="DQ11" s="633">
        <v>2516246</v>
      </c>
      <c r="DR11" s="628"/>
      <c r="DS11" s="628"/>
      <c r="DT11" s="628"/>
      <c r="DU11" s="628"/>
      <c r="DV11" s="628"/>
      <c r="DW11" s="628"/>
      <c r="DX11" s="628"/>
      <c r="DY11" s="628"/>
      <c r="DZ11" s="628"/>
      <c r="EA11" s="628"/>
      <c r="EB11" s="628"/>
      <c r="EC11" s="662"/>
    </row>
    <row r="12" spans="2:143" ht="11.25" customHeight="1" x14ac:dyDescent="0.2">
      <c r="B12" s="624" t="s">
        <v>254</v>
      </c>
      <c r="C12" s="625"/>
      <c r="D12" s="625"/>
      <c r="E12" s="625"/>
      <c r="F12" s="625"/>
      <c r="G12" s="625"/>
      <c r="H12" s="625"/>
      <c r="I12" s="625"/>
      <c r="J12" s="625"/>
      <c r="K12" s="625"/>
      <c r="L12" s="625"/>
      <c r="M12" s="625"/>
      <c r="N12" s="625"/>
      <c r="O12" s="625"/>
      <c r="P12" s="625"/>
      <c r="Q12" s="626"/>
      <c r="R12" s="627">
        <v>22148</v>
      </c>
      <c r="S12" s="628"/>
      <c r="T12" s="628"/>
      <c r="U12" s="628"/>
      <c r="V12" s="628"/>
      <c r="W12" s="628"/>
      <c r="X12" s="628"/>
      <c r="Y12" s="629"/>
      <c r="Z12" s="663">
        <v>0</v>
      </c>
      <c r="AA12" s="663"/>
      <c r="AB12" s="663"/>
      <c r="AC12" s="663"/>
      <c r="AD12" s="664">
        <v>22148</v>
      </c>
      <c r="AE12" s="664"/>
      <c r="AF12" s="664"/>
      <c r="AG12" s="664"/>
      <c r="AH12" s="664"/>
      <c r="AI12" s="664"/>
      <c r="AJ12" s="664"/>
      <c r="AK12" s="664"/>
      <c r="AL12" s="630">
        <v>0</v>
      </c>
      <c r="AM12" s="631"/>
      <c r="AN12" s="631"/>
      <c r="AO12" s="665"/>
      <c r="AP12" s="624" t="s">
        <v>255</v>
      </c>
      <c r="AQ12" s="625"/>
      <c r="AR12" s="625"/>
      <c r="AS12" s="625"/>
      <c r="AT12" s="625"/>
      <c r="AU12" s="625"/>
      <c r="AV12" s="625"/>
      <c r="AW12" s="625"/>
      <c r="AX12" s="625"/>
      <c r="AY12" s="625"/>
      <c r="AZ12" s="625"/>
      <c r="BA12" s="625"/>
      <c r="BB12" s="625"/>
      <c r="BC12" s="625"/>
      <c r="BD12" s="625"/>
      <c r="BE12" s="625"/>
      <c r="BF12" s="626"/>
      <c r="BG12" s="627">
        <v>11256968</v>
      </c>
      <c r="BH12" s="628"/>
      <c r="BI12" s="628"/>
      <c r="BJ12" s="628"/>
      <c r="BK12" s="628"/>
      <c r="BL12" s="628"/>
      <c r="BM12" s="628"/>
      <c r="BN12" s="629"/>
      <c r="BO12" s="663">
        <v>46.8</v>
      </c>
      <c r="BP12" s="663"/>
      <c r="BQ12" s="663"/>
      <c r="BR12" s="663"/>
      <c r="BS12" s="664">
        <v>742199</v>
      </c>
      <c r="BT12" s="664"/>
      <c r="BU12" s="664"/>
      <c r="BV12" s="664"/>
      <c r="BW12" s="664"/>
      <c r="BX12" s="664"/>
      <c r="BY12" s="664"/>
      <c r="BZ12" s="664"/>
      <c r="CA12" s="664"/>
      <c r="CB12" s="695"/>
      <c r="CD12" s="624" t="s">
        <v>256</v>
      </c>
      <c r="CE12" s="625"/>
      <c r="CF12" s="625"/>
      <c r="CG12" s="625"/>
      <c r="CH12" s="625"/>
      <c r="CI12" s="625"/>
      <c r="CJ12" s="625"/>
      <c r="CK12" s="625"/>
      <c r="CL12" s="625"/>
      <c r="CM12" s="625"/>
      <c r="CN12" s="625"/>
      <c r="CO12" s="625"/>
      <c r="CP12" s="625"/>
      <c r="CQ12" s="626"/>
      <c r="CR12" s="627">
        <v>16819608</v>
      </c>
      <c r="CS12" s="628"/>
      <c r="CT12" s="628"/>
      <c r="CU12" s="628"/>
      <c r="CV12" s="628"/>
      <c r="CW12" s="628"/>
      <c r="CX12" s="628"/>
      <c r="CY12" s="629"/>
      <c r="CZ12" s="663">
        <v>15</v>
      </c>
      <c r="DA12" s="663"/>
      <c r="DB12" s="663"/>
      <c r="DC12" s="663"/>
      <c r="DD12" s="633">
        <v>129633</v>
      </c>
      <c r="DE12" s="628"/>
      <c r="DF12" s="628"/>
      <c r="DG12" s="628"/>
      <c r="DH12" s="628"/>
      <c r="DI12" s="628"/>
      <c r="DJ12" s="628"/>
      <c r="DK12" s="628"/>
      <c r="DL12" s="628"/>
      <c r="DM12" s="628"/>
      <c r="DN12" s="628"/>
      <c r="DO12" s="628"/>
      <c r="DP12" s="629"/>
      <c r="DQ12" s="633">
        <v>1957803</v>
      </c>
      <c r="DR12" s="628"/>
      <c r="DS12" s="628"/>
      <c r="DT12" s="628"/>
      <c r="DU12" s="628"/>
      <c r="DV12" s="628"/>
      <c r="DW12" s="628"/>
      <c r="DX12" s="628"/>
      <c r="DY12" s="628"/>
      <c r="DZ12" s="628"/>
      <c r="EA12" s="628"/>
      <c r="EB12" s="628"/>
      <c r="EC12" s="662"/>
    </row>
    <row r="13" spans="2:143" ht="11.25" customHeight="1" x14ac:dyDescent="0.2">
      <c r="B13" s="624" t="s">
        <v>257</v>
      </c>
      <c r="C13" s="625"/>
      <c r="D13" s="625"/>
      <c r="E13" s="625"/>
      <c r="F13" s="625"/>
      <c r="G13" s="625"/>
      <c r="H13" s="625"/>
      <c r="I13" s="625"/>
      <c r="J13" s="625"/>
      <c r="K13" s="625"/>
      <c r="L13" s="625"/>
      <c r="M13" s="625"/>
      <c r="N13" s="625"/>
      <c r="O13" s="625"/>
      <c r="P13" s="625"/>
      <c r="Q13" s="626"/>
      <c r="R13" s="627" t="s">
        <v>134</v>
      </c>
      <c r="S13" s="628"/>
      <c r="T13" s="628"/>
      <c r="U13" s="628"/>
      <c r="V13" s="628"/>
      <c r="W13" s="628"/>
      <c r="X13" s="628"/>
      <c r="Y13" s="629"/>
      <c r="Z13" s="663" t="s">
        <v>134</v>
      </c>
      <c r="AA13" s="663"/>
      <c r="AB13" s="663"/>
      <c r="AC13" s="663"/>
      <c r="AD13" s="664" t="s">
        <v>134</v>
      </c>
      <c r="AE13" s="664"/>
      <c r="AF13" s="664"/>
      <c r="AG13" s="664"/>
      <c r="AH13" s="664"/>
      <c r="AI13" s="664"/>
      <c r="AJ13" s="664"/>
      <c r="AK13" s="664"/>
      <c r="AL13" s="630" t="s">
        <v>134</v>
      </c>
      <c r="AM13" s="631"/>
      <c r="AN13" s="631"/>
      <c r="AO13" s="665"/>
      <c r="AP13" s="624" t="s">
        <v>258</v>
      </c>
      <c r="AQ13" s="625"/>
      <c r="AR13" s="625"/>
      <c r="AS13" s="625"/>
      <c r="AT13" s="625"/>
      <c r="AU13" s="625"/>
      <c r="AV13" s="625"/>
      <c r="AW13" s="625"/>
      <c r="AX13" s="625"/>
      <c r="AY13" s="625"/>
      <c r="AZ13" s="625"/>
      <c r="BA13" s="625"/>
      <c r="BB13" s="625"/>
      <c r="BC13" s="625"/>
      <c r="BD13" s="625"/>
      <c r="BE13" s="625"/>
      <c r="BF13" s="626"/>
      <c r="BG13" s="627">
        <v>11135310</v>
      </c>
      <c r="BH13" s="628"/>
      <c r="BI13" s="628"/>
      <c r="BJ13" s="628"/>
      <c r="BK13" s="628"/>
      <c r="BL13" s="628"/>
      <c r="BM13" s="628"/>
      <c r="BN13" s="629"/>
      <c r="BO13" s="663">
        <v>46.3</v>
      </c>
      <c r="BP13" s="663"/>
      <c r="BQ13" s="663"/>
      <c r="BR13" s="663"/>
      <c r="BS13" s="664">
        <v>742199</v>
      </c>
      <c r="BT13" s="664"/>
      <c r="BU13" s="664"/>
      <c r="BV13" s="664"/>
      <c r="BW13" s="664"/>
      <c r="BX13" s="664"/>
      <c r="BY13" s="664"/>
      <c r="BZ13" s="664"/>
      <c r="CA13" s="664"/>
      <c r="CB13" s="695"/>
      <c r="CD13" s="624" t="s">
        <v>259</v>
      </c>
      <c r="CE13" s="625"/>
      <c r="CF13" s="625"/>
      <c r="CG13" s="625"/>
      <c r="CH13" s="625"/>
      <c r="CI13" s="625"/>
      <c r="CJ13" s="625"/>
      <c r="CK13" s="625"/>
      <c r="CL13" s="625"/>
      <c r="CM13" s="625"/>
      <c r="CN13" s="625"/>
      <c r="CO13" s="625"/>
      <c r="CP13" s="625"/>
      <c r="CQ13" s="626"/>
      <c r="CR13" s="627">
        <v>7247545</v>
      </c>
      <c r="CS13" s="628"/>
      <c r="CT13" s="628"/>
      <c r="CU13" s="628"/>
      <c r="CV13" s="628"/>
      <c r="CW13" s="628"/>
      <c r="CX13" s="628"/>
      <c r="CY13" s="629"/>
      <c r="CZ13" s="663">
        <v>6.4</v>
      </c>
      <c r="DA13" s="663"/>
      <c r="DB13" s="663"/>
      <c r="DC13" s="663"/>
      <c r="DD13" s="633">
        <v>2023425</v>
      </c>
      <c r="DE13" s="628"/>
      <c r="DF13" s="628"/>
      <c r="DG13" s="628"/>
      <c r="DH13" s="628"/>
      <c r="DI13" s="628"/>
      <c r="DJ13" s="628"/>
      <c r="DK13" s="628"/>
      <c r="DL13" s="628"/>
      <c r="DM13" s="628"/>
      <c r="DN13" s="628"/>
      <c r="DO13" s="628"/>
      <c r="DP13" s="629"/>
      <c r="DQ13" s="633">
        <v>4874094</v>
      </c>
      <c r="DR13" s="628"/>
      <c r="DS13" s="628"/>
      <c r="DT13" s="628"/>
      <c r="DU13" s="628"/>
      <c r="DV13" s="628"/>
      <c r="DW13" s="628"/>
      <c r="DX13" s="628"/>
      <c r="DY13" s="628"/>
      <c r="DZ13" s="628"/>
      <c r="EA13" s="628"/>
      <c r="EB13" s="628"/>
      <c r="EC13" s="662"/>
    </row>
    <row r="14" spans="2:143" ht="11.25" customHeight="1" x14ac:dyDescent="0.2">
      <c r="B14" s="624" t="s">
        <v>260</v>
      </c>
      <c r="C14" s="625"/>
      <c r="D14" s="625"/>
      <c r="E14" s="625"/>
      <c r="F14" s="625"/>
      <c r="G14" s="625"/>
      <c r="H14" s="625"/>
      <c r="I14" s="625"/>
      <c r="J14" s="625"/>
      <c r="K14" s="625"/>
      <c r="L14" s="625"/>
      <c r="M14" s="625"/>
      <c r="N14" s="625"/>
      <c r="O14" s="625"/>
      <c r="P14" s="625"/>
      <c r="Q14" s="626"/>
      <c r="R14" s="627">
        <v>29</v>
      </c>
      <c r="S14" s="628"/>
      <c r="T14" s="628"/>
      <c r="U14" s="628"/>
      <c r="V14" s="628"/>
      <c r="W14" s="628"/>
      <c r="X14" s="628"/>
      <c r="Y14" s="629"/>
      <c r="Z14" s="663">
        <v>0</v>
      </c>
      <c r="AA14" s="663"/>
      <c r="AB14" s="663"/>
      <c r="AC14" s="663"/>
      <c r="AD14" s="664">
        <v>29</v>
      </c>
      <c r="AE14" s="664"/>
      <c r="AF14" s="664"/>
      <c r="AG14" s="664"/>
      <c r="AH14" s="664"/>
      <c r="AI14" s="664"/>
      <c r="AJ14" s="664"/>
      <c r="AK14" s="664"/>
      <c r="AL14" s="630">
        <v>0</v>
      </c>
      <c r="AM14" s="631"/>
      <c r="AN14" s="631"/>
      <c r="AO14" s="665"/>
      <c r="AP14" s="624" t="s">
        <v>261</v>
      </c>
      <c r="AQ14" s="625"/>
      <c r="AR14" s="625"/>
      <c r="AS14" s="625"/>
      <c r="AT14" s="625"/>
      <c r="AU14" s="625"/>
      <c r="AV14" s="625"/>
      <c r="AW14" s="625"/>
      <c r="AX14" s="625"/>
      <c r="AY14" s="625"/>
      <c r="AZ14" s="625"/>
      <c r="BA14" s="625"/>
      <c r="BB14" s="625"/>
      <c r="BC14" s="625"/>
      <c r="BD14" s="625"/>
      <c r="BE14" s="625"/>
      <c r="BF14" s="626"/>
      <c r="BG14" s="627">
        <v>688729</v>
      </c>
      <c r="BH14" s="628"/>
      <c r="BI14" s="628"/>
      <c r="BJ14" s="628"/>
      <c r="BK14" s="628"/>
      <c r="BL14" s="628"/>
      <c r="BM14" s="628"/>
      <c r="BN14" s="629"/>
      <c r="BO14" s="663">
        <v>2.9</v>
      </c>
      <c r="BP14" s="663"/>
      <c r="BQ14" s="663"/>
      <c r="BR14" s="663"/>
      <c r="BS14" s="664" t="s">
        <v>134</v>
      </c>
      <c r="BT14" s="664"/>
      <c r="BU14" s="664"/>
      <c r="BV14" s="664"/>
      <c r="BW14" s="664"/>
      <c r="BX14" s="664"/>
      <c r="BY14" s="664"/>
      <c r="BZ14" s="664"/>
      <c r="CA14" s="664"/>
      <c r="CB14" s="695"/>
      <c r="CD14" s="624" t="s">
        <v>262</v>
      </c>
      <c r="CE14" s="625"/>
      <c r="CF14" s="625"/>
      <c r="CG14" s="625"/>
      <c r="CH14" s="625"/>
      <c r="CI14" s="625"/>
      <c r="CJ14" s="625"/>
      <c r="CK14" s="625"/>
      <c r="CL14" s="625"/>
      <c r="CM14" s="625"/>
      <c r="CN14" s="625"/>
      <c r="CO14" s="625"/>
      <c r="CP14" s="625"/>
      <c r="CQ14" s="626"/>
      <c r="CR14" s="627">
        <v>2664063</v>
      </c>
      <c r="CS14" s="628"/>
      <c r="CT14" s="628"/>
      <c r="CU14" s="628"/>
      <c r="CV14" s="628"/>
      <c r="CW14" s="628"/>
      <c r="CX14" s="628"/>
      <c r="CY14" s="629"/>
      <c r="CZ14" s="663">
        <v>2.4</v>
      </c>
      <c r="DA14" s="663"/>
      <c r="DB14" s="663"/>
      <c r="DC14" s="663"/>
      <c r="DD14" s="633">
        <v>53626</v>
      </c>
      <c r="DE14" s="628"/>
      <c r="DF14" s="628"/>
      <c r="DG14" s="628"/>
      <c r="DH14" s="628"/>
      <c r="DI14" s="628"/>
      <c r="DJ14" s="628"/>
      <c r="DK14" s="628"/>
      <c r="DL14" s="628"/>
      <c r="DM14" s="628"/>
      <c r="DN14" s="628"/>
      <c r="DO14" s="628"/>
      <c r="DP14" s="629"/>
      <c r="DQ14" s="633">
        <v>2537318</v>
      </c>
      <c r="DR14" s="628"/>
      <c r="DS14" s="628"/>
      <c r="DT14" s="628"/>
      <c r="DU14" s="628"/>
      <c r="DV14" s="628"/>
      <c r="DW14" s="628"/>
      <c r="DX14" s="628"/>
      <c r="DY14" s="628"/>
      <c r="DZ14" s="628"/>
      <c r="EA14" s="628"/>
      <c r="EB14" s="628"/>
      <c r="EC14" s="662"/>
    </row>
    <row r="15" spans="2:143" ht="11.25" customHeight="1" x14ac:dyDescent="0.2">
      <c r="B15" s="624" t="s">
        <v>263</v>
      </c>
      <c r="C15" s="625"/>
      <c r="D15" s="625"/>
      <c r="E15" s="625"/>
      <c r="F15" s="625"/>
      <c r="G15" s="625"/>
      <c r="H15" s="625"/>
      <c r="I15" s="625"/>
      <c r="J15" s="625"/>
      <c r="K15" s="625"/>
      <c r="L15" s="625"/>
      <c r="M15" s="625"/>
      <c r="N15" s="625"/>
      <c r="O15" s="625"/>
      <c r="P15" s="625"/>
      <c r="Q15" s="626"/>
      <c r="R15" s="627" t="s">
        <v>134</v>
      </c>
      <c r="S15" s="628"/>
      <c r="T15" s="628"/>
      <c r="U15" s="628"/>
      <c r="V15" s="628"/>
      <c r="W15" s="628"/>
      <c r="X15" s="628"/>
      <c r="Y15" s="629"/>
      <c r="Z15" s="663" t="s">
        <v>134</v>
      </c>
      <c r="AA15" s="663"/>
      <c r="AB15" s="663"/>
      <c r="AC15" s="663"/>
      <c r="AD15" s="664" t="s">
        <v>134</v>
      </c>
      <c r="AE15" s="664"/>
      <c r="AF15" s="664"/>
      <c r="AG15" s="664"/>
      <c r="AH15" s="664"/>
      <c r="AI15" s="664"/>
      <c r="AJ15" s="664"/>
      <c r="AK15" s="664"/>
      <c r="AL15" s="630" t="s">
        <v>134</v>
      </c>
      <c r="AM15" s="631"/>
      <c r="AN15" s="631"/>
      <c r="AO15" s="665"/>
      <c r="AP15" s="624" t="s">
        <v>264</v>
      </c>
      <c r="AQ15" s="625"/>
      <c r="AR15" s="625"/>
      <c r="AS15" s="625"/>
      <c r="AT15" s="625"/>
      <c r="AU15" s="625"/>
      <c r="AV15" s="625"/>
      <c r="AW15" s="625"/>
      <c r="AX15" s="625"/>
      <c r="AY15" s="625"/>
      <c r="AZ15" s="625"/>
      <c r="BA15" s="625"/>
      <c r="BB15" s="625"/>
      <c r="BC15" s="625"/>
      <c r="BD15" s="625"/>
      <c r="BE15" s="625"/>
      <c r="BF15" s="626"/>
      <c r="BG15" s="627">
        <v>1294748</v>
      </c>
      <c r="BH15" s="628"/>
      <c r="BI15" s="628"/>
      <c r="BJ15" s="628"/>
      <c r="BK15" s="628"/>
      <c r="BL15" s="628"/>
      <c r="BM15" s="628"/>
      <c r="BN15" s="629"/>
      <c r="BO15" s="663">
        <v>5.4</v>
      </c>
      <c r="BP15" s="663"/>
      <c r="BQ15" s="663"/>
      <c r="BR15" s="663"/>
      <c r="BS15" s="664" t="s">
        <v>134</v>
      </c>
      <c r="BT15" s="664"/>
      <c r="BU15" s="664"/>
      <c r="BV15" s="664"/>
      <c r="BW15" s="664"/>
      <c r="BX15" s="664"/>
      <c r="BY15" s="664"/>
      <c r="BZ15" s="664"/>
      <c r="CA15" s="664"/>
      <c r="CB15" s="695"/>
      <c r="CD15" s="624" t="s">
        <v>265</v>
      </c>
      <c r="CE15" s="625"/>
      <c r="CF15" s="625"/>
      <c r="CG15" s="625"/>
      <c r="CH15" s="625"/>
      <c r="CI15" s="625"/>
      <c r="CJ15" s="625"/>
      <c r="CK15" s="625"/>
      <c r="CL15" s="625"/>
      <c r="CM15" s="625"/>
      <c r="CN15" s="625"/>
      <c r="CO15" s="625"/>
      <c r="CP15" s="625"/>
      <c r="CQ15" s="626"/>
      <c r="CR15" s="627">
        <v>11300589</v>
      </c>
      <c r="CS15" s="628"/>
      <c r="CT15" s="628"/>
      <c r="CU15" s="628"/>
      <c r="CV15" s="628"/>
      <c r="CW15" s="628"/>
      <c r="CX15" s="628"/>
      <c r="CY15" s="629"/>
      <c r="CZ15" s="663">
        <v>10.1</v>
      </c>
      <c r="DA15" s="663"/>
      <c r="DB15" s="663"/>
      <c r="DC15" s="663"/>
      <c r="DD15" s="633">
        <v>3287399</v>
      </c>
      <c r="DE15" s="628"/>
      <c r="DF15" s="628"/>
      <c r="DG15" s="628"/>
      <c r="DH15" s="628"/>
      <c r="DI15" s="628"/>
      <c r="DJ15" s="628"/>
      <c r="DK15" s="628"/>
      <c r="DL15" s="628"/>
      <c r="DM15" s="628"/>
      <c r="DN15" s="628"/>
      <c r="DO15" s="628"/>
      <c r="DP15" s="629"/>
      <c r="DQ15" s="633">
        <v>6403310</v>
      </c>
      <c r="DR15" s="628"/>
      <c r="DS15" s="628"/>
      <c r="DT15" s="628"/>
      <c r="DU15" s="628"/>
      <c r="DV15" s="628"/>
      <c r="DW15" s="628"/>
      <c r="DX15" s="628"/>
      <c r="DY15" s="628"/>
      <c r="DZ15" s="628"/>
      <c r="EA15" s="628"/>
      <c r="EB15" s="628"/>
      <c r="EC15" s="662"/>
    </row>
    <row r="16" spans="2:143" ht="11.25" customHeight="1" x14ac:dyDescent="0.2">
      <c r="B16" s="624" t="s">
        <v>266</v>
      </c>
      <c r="C16" s="625"/>
      <c r="D16" s="625"/>
      <c r="E16" s="625"/>
      <c r="F16" s="625"/>
      <c r="G16" s="625"/>
      <c r="H16" s="625"/>
      <c r="I16" s="625"/>
      <c r="J16" s="625"/>
      <c r="K16" s="625"/>
      <c r="L16" s="625"/>
      <c r="M16" s="625"/>
      <c r="N16" s="625"/>
      <c r="O16" s="625"/>
      <c r="P16" s="625"/>
      <c r="Q16" s="626"/>
      <c r="R16" s="627">
        <v>53933</v>
      </c>
      <c r="S16" s="628"/>
      <c r="T16" s="628"/>
      <c r="U16" s="628"/>
      <c r="V16" s="628"/>
      <c r="W16" s="628"/>
      <c r="X16" s="628"/>
      <c r="Y16" s="629"/>
      <c r="Z16" s="663">
        <v>0</v>
      </c>
      <c r="AA16" s="663"/>
      <c r="AB16" s="663"/>
      <c r="AC16" s="663"/>
      <c r="AD16" s="664">
        <v>53933</v>
      </c>
      <c r="AE16" s="664"/>
      <c r="AF16" s="664"/>
      <c r="AG16" s="664"/>
      <c r="AH16" s="664"/>
      <c r="AI16" s="664"/>
      <c r="AJ16" s="664"/>
      <c r="AK16" s="664"/>
      <c r="AL16" s="630">
        <v>0.1</v>
      </c>
      <c r="AM16" s="631"/>
      <c r="AN16" s="631"/>
      <c r="AO16" s="665"/>
      <c r="AP16" s="624" t="s">
        <v>267</v>
      </c>
      <c r="AQ16" s="625"/>
      <c r="AR16" s="625"/>
      <c r="AS16" s="625"/>
      <c r="AT16" s="625"/>
      <c r="AU16" s="625"/>
      <c r="AV16" s="625"/>
      <c r="AW16" s="625"/>
      <c r="AX16" s="625"/>
      <c r="AY16" s="625"/>
      <c r="AZ16" s="625"/>
      <c r="BA16" s="625"/>
      <c r="BB16" s="625"/>
      <c r="BC16" s="625"/>
      <c r="BD16" s="625"/>
      <c r="BE16" s="625"/>
      <c r="BF16" s="626"/>
      <c r="BG16" s="627" t="s">
        <v>134</v>
      </c>
      <c r="BH16" s="628"/>
      <c r="BI16" s="628"/>
      <c r="BJ16" s="628"/>
      <c r="BK16" s="628"/>
      <c r="BL16" s="628"/>
      <c r="BM16" s="628"/>
      <c r="BN16" s="629"/>
      <c r="BO16" s="663" t="s">
        <v>134</v>
      </c>
      <c r="BP16" s="663"/>
      <c r="BQ16" s="663"/>
      <c r="BR16" s="663"/>
      <c r="BS16" s="664" t="s">
        <v>134</v>
      </c>
      <c r="BT16" s="664"/>
      <c r="BU16" s="664"/>
      <c r="BV16" s="664"/>
      <c r="BW16" s="664"/>
      <c r="BX16" s="664"/>
      <c r="BY16" s="664"/>
      <c r="BZ16" s="664"/>
      <c r="CA16" s="664"/>
      <c r="CB16" s="695"/>
      <c r="CD16" s="624" t="s">
        <v>268</v>
      </c>
      <c r="CE16" s="625"/>
      <c r="CF16" s="625"/>
      <c r="CG16" s="625"/>
      <c r="CH16" s="625"/>
      <c r="CI16" s="625"/>
      <c r="CJ16" s="625"/>
      <c r="CK16" s="625"/>
      <c r="CL16" s="625"/>
      <c r="CM16" s="625"/>
      <c r="CN16" s="625"/>
      <c r="CO16" s="625"/>
      <c r="CP16" s="625"/>
      <c r="CQ16" s="626"/>
      <c r="CR16" s="627">
        <v>543193</v>
      </c>
      <c r="CS16" s="628"/>
      <c r="CT16" s="628"/>
      <c r="CU16" s="628"/>
      <c r="CV16" s="628"/>
      <c r="CW16" s="628"/>
      <c r="CX16" s="628"/>
      <c r="CY16" s="629"/>
      <c r="CZ16" s="663">
        <v>0.5</v>
      </c>
      <c r="DA16" s="663"/>
      <c r="DB16" s="663"/>
      <c r="DC16" s="663"/>
      <c r="DD16" s="633" t="s">
        <v>134</v>
      </c>
      <c r="DE16" s="628"/>
      <c r="DF16" s="628"/>
      <c r="DG16" s="628"/>
      <c r="DH16" s="628"/>
      <c r="DI16" s="628"/>
      <c r="DJ16" s="628"/>
      <c r="DK16" s="628"/>
      <c r="DL16" s="628"/>
      <c r="DM16" s="628"/>
      <c r="DN16" s="628"/>
      <c r="DO16" s="628"/>
      <c r="DP16" s="629"/>
      <c r="DQ16" s="633">
        <v>4476</v>
      </c>
      <c r="DR16" s="628"/>
      <c r="DS16" s="628"/>
      <c r="DT16" s="628"/>
      <c r="DU16" s="628"/>
      <c r="DV16" s="628"/>
      <c r="DW16" s="628"/>
      <c r="DX16" s="628"/>
      <c r="DY16" s="628"/>
      <c r="DZ16" s="628"/>
      <c r="EA16" s="628"/>
      <c r="EB16" s="628"/>
      <c r="EC16" s="662"/>
    </row>
    <row r="17" spans="2:133" ht="11.25" customHeight="1" x14ac:dyDescent="0.2">
      <c r="B17" s="624" t="s">
        <v>269</v>
      </c>
      <c r="C17" s="625"/>
      <c r="D17" s="625"/>
      <c r="E17" s="625"/>
      <c r="F17" s="625"/>
      <c r="G17" s="625"/>
      <c r="H17" s="625"/>
      <c r="I17" s="625"/>
      <c r="J17" s="625"/>
      <c r="K17" s="625"/>
      <c r="L17" s="625"/>
      <c r="M17" s="625"/>
      <c r="N17" s="625"/>
      <c r="O17" s="625"/>
      <c r="P17" s="625"/>
      <c r="Q17" s="626"/>
      <c r="R17" s="627">
        <v>365635</v>
      </c>
      <c r="S17" s="628"/>
      <c r="T17" s="628"/>
      <c r="U17" s="628"/>
      <c r="V17" s="628"/>
      <c r="W17" s="628"/>
      <c r="X17" s="628"/>
      <c r="Y17" s="629"/>
      <c r="Z17" s="663">
        <v>0.3</v>
      </c>
      <c r="AA17" s="663"/>
      <c r="AB17" s="663"/>
      <c r="AC17" s="663"/>
      <c r="AD17" s="664">
        <v>365635</v>
      </c>
      <c r="AE17" s="664"/>
      <c r="AF17" s="664"/>
      <c r="AG17" s="664"/>
      <c r="AH17" s="664"/>
      <c r="AI17" s="664"/>
      <c r="AJ17" s="664"/>
      <c r="AK17" s="664"/>
      <c r="AL17" s="630">
        <v>0.7</v>
      </c>
      <c r="AM17" s="631"/>
      <c r="AN17" s="631"/>
      <c r="AO17" s="665"/>
      <c r="AP17" s="624" t="s">
        <v>270</v>
      </c>
      <c r="AQ17" s="625"/>
      <c r="AR17" s="625"/>
      <c r="AS17" s="625"/>
      <c r="AT17" s="625"/>
      <c r="AU17" s="625"/>
      <c r="AV17" s="625"/>
      <c r="AW17" s="625"/>
      <c r="AX17" s="625"/>
      <c r="AY17" s="625"/>
      <c r="AZ17" s="625"/>
      <c r="BA17" s="625"/>
      <c r="BB17" s="625"/>
      <c r="BC17" s="625"/>
      <c r="BD17" s="625"/>
      <c r="BE17" s="625"/>
      <c r="BF17" s="626"/>
      <c r="BG17" s="627" t="s">
        <v>134</v>
      </c>
      <c r="BH17" s="628"/>
      <c r="BI17" s="628"/>
      <c r="BJ17" s="628"/>
      <c r="BK17" s="628"/>
      <c r="BL17" s="628"/>
      <c r="BM17" s="628"/>
      <c r="BN17" s="629"/>
      <c r="BO17" s="663" t="s">
        <v>134</v>
      </c>
      <c r="BP17" s="663"/>
      <c r="BQ17" s="663"/>
      <c r="BR17" s="663"/>
      <c r="BS17" s="664" t="s">
        <v>134</v>
      </c>
      <c r="BT17" s="664"/>
      <c r="BU17" s="664"/>
      <c r="BV17" s="664"/>
      <c r="BW17" s="664"/>
      <c r="BX17" s="664"/>
      <c r="BY17" s="664"/>
      <c r="BZ17" s="664"/>
      <c r="CA17" s="664"/>
      <c r="CB17" s="695"/>
      <c r="CD17" s="624" t="s">
        <v>271</v>
      </c>
      <c r="CE17" s="625"/>
      <c r="CF17" s="625"/>
      <c r="CG17" s="625"/>
      <c r="CH17" s="625"/>
      <c r="CI17" s="625"/>
      <c r="CJ17" s="625"/>
      <c r="CK17" s="625"/>
      <c r="CL17" s="625"/>
      <c r="CM17" s="625"/>
      <c r="CN17" s="625"/>
      <c r="CO17" s="625"/>
      <c r="CP17" s="625"/>
      <c r="CQ17" s="626"/>
      <c r="CR17" s="627">
        <v>9739489</v>
      </c>
      <c r="CS17" s="628"/>
      <c r="CT17" s="628"/>
      <c r="CU17" s="628"/>
      <c r="CV17" s="628"/>
      <c r="CW17" s="628"/>
      <c r="CX17" s="628"/>
      <c r="CY17" s="629"/>
      <c r="CZ17" s="663">
        <v>8.6999999999999993</v>
      </c>
      <c r="DA17" s="663"/>
      <c r="DB17" s="663"/>
      <c r="DC17" s="663"/>
      <c r="DD17" s="633" t="s">
        <v>134</v>
      </c>
      <c r="DE17" s="628"/>
      <c r="DF17" s="628"/>
      <c r="DG17" s="628"/>
      <c r="DH17" s="628"/>
      <c r="DI17" s="628"/>
      <c r="DJ17" s="628"/>
      <c r="DK17" s="628"/>
      <c r="DL17" s="628"/>
      <c r="DM17" s="628"/>
      <c r="DN17" s="628"/>
      <c r="DO17" s="628"/>
      <c r="DP17" s="629"/>
      <c r="DQ17" s="633">
        <v>9136375</v>
      </c>
      <c r="DR17" s="628"/>
      <c r="DS17" s="628"/>
      <c r="DT17" s="628"/>
      <c r="DU17" s="628"/>
      <c r="DV17" s="628"/>
      <c r="DW17" s="628"/>
      <c r="DX17" s="628"/>
      <c r="DY17" s="628"/>
      <c r="DZ17" s="628"/>
      <c r="EA17" s="628"/>
      <c r="EB17" s="628"/>
      <c r="EC17" s="662"/>
    </row>
    <row r="18" spans="2:133" ht="11.25" customHeight="1" x14ac:dyDescent="0.2">
      <c r="B18" s="624" t="s">
        <v>272</v>
      </c>
      <c r="C18" s="625"/>
      <c r="D18" s="625"/>
      <c r="E18" s="625"/>
      <c r="F18" s="625"/>
      <c r="G18" s="625"/>
      <c r="H18" s="625"/>
      <c r="I18" s="625"/>
      <c r="J18" s="625"/>
      <c r="K18" s="625"/>
      <c r="L18" s="625"/>
      <c r="M18" s="625"/>
      <c r="N18" s="625"/>
      <c r="O18" s="625"/>
      <c r="P18" s="625"/>
      <c r="Q18" s="626"/>
      <c r="R18" s="627">
        <v>194422</v>
      </c>
      <c r="S18" s="628"/>
      <c r="T18" s="628"/>
      <c r="U18" s="628"/>
      <c r="V18" s="628"/>
      <c r="W18" s="628"/>
      <c r="X18" s="628"/>
      <c r="Y18" s="629"/>
      <c r="Z18" s="663">
        <v>0.2</v>
      </c>
      <c r="AA18" s="663"/>
      <c r="AB18" s="663"/>
      <c r="AC18" s="663"/>
      <c r="AD18" s="664">
        <v>194422</v>
      </c>
      <c r="AE18" s="664"/>
      <c r="AF18" s="664"/>
      <c r="AG18" s="664"/>
      <c r="AH18" s="664"/>
      <c r="AI18" s="664"/>
      <c r="AJ18" s="664"/>
      <c r="AK18" s="664"/>
      <c r="AL18" s="630">
        <v>0.4</v>
      </c>
      <c r="AM18" s="631"/>
      <c r="AN18" s="631"/>
      <c r="AO18" s="665"/>
      <c r="AP18" s="624" t="s">
        <v>273</v>
      </c>
      <c r="AQ18" s="625"/>
      <c r="AR18" s="625"/>
      <c r="AS18" s="625"/>
      <c r="AT18" s="625"/>
      <c r="AU18" s="625"/>
      <c r="AV18" s="625"/>
      <c r="AW18" s="625"/>
      <c r="AX18" s="625"/>
      <c r="AY18" s="625"/>
      <c r="AZ18" s="625"/>
      <c r="BA18" s="625"/>
      <c r="BB18" s="625"/>
      <c r="BC18" s="625"/>
      <c r="BD18" s="625"/>
      <c r="BE18" s="625"/>
      <c r="BF18" s="626"/>
      <c r="BG18" s="627" t="s">
        <v>134</v>
      </c>
      <c r="BH18" s="628"/>
      <c r="BI18" s="628"/>
      <c r="BJ18" s="628"/>
      <c r="BK18" s="628"/>
      <c r="BL18" s="628"/>
      <c r="BM18" s="628"/>
      <c r="BN18" s="629"/>
      <c r="BO18" s="663" t="s">
        <v>134</v>
      </c>
      <c r="BP18" s="663"/>
      <c r="BQ18" s="663"/>
      <c r="BR18" s="663"/>
      <c r="BS18" s="664" t="s">
        <v>134</v>
      </c>
      <c r="BT18" s="664"/>
      <c r="BU18" s="664"/>
      <c r="BV18" s="664"/>
      <c r="BW18" s="664"/>
      <c r="BX18" s="664"/>
      <c r="BY18" s="664"/>
      <c r="BZ18" s="664"/>
      <c r="CA18" s="664"/>
      <c r="CB18" s="695"/>
      <c r="CD18" s="624" t="s">
        <v>274</v>
      </c>
      <c r="CE18" s="625"/>
      <c r="CF18" s="625"/>
      <c r="CG18" s="625"/>
      <c r="CH18" s="625"/>
      <c r="CI18" s="625"/>
      <c r="CJ18" s="625"/>
      <c r="CK18" s="625"/>
      <c r="CL18" s="625"/>
      <c r="CM18" s="625"/>
      <c r="CN18" s="625"/>
      <c r="CO18" s="625"/>
      <c r="CP18" s="625"/>
      <c r="CQ18" s="626"/>
      <c r="CR18" s="627" t="s">
        <v>134</v>
      </c>
      <c r="CS18" s="628"/>
      <c r="CT18" s="628"/>
      <c r="CU18" s="628"/>
      <c r="CV18" s="628"/>
      <c r="CW18" s="628"/>
      <c r="CX18" s="628"/>
      <c r="CY18" s="629"/>
      <c r="CZ18" s="663" t="s">
        <v>134</v>
      </c>
      <c r="DA18" s="663"/>
      <c r="DB18" s="663"/>
      <c r="DC18" s="663"/>
      <c r="DD18" s="633" t="s">
        <v>134</v>
      </c>
      <c r="DE18" s="628"/>
      <c r="DF18" s="628"/>
      <c r="DG18" s="628"/>
      <c r="DH18" s="628"/>
      <c r="DI18" s="628"/>
      <c r="DJ18" s="628"/>
      <c r="DK18" s="628"/>
      <c r="DL18" s="628"/>
      <c r="DM18" s="628"/>
      <c r="DN18" s="628"/>
      <c r="DO18" s="628"/>
      <c r="DP18" s="629"/>
      <c r="DQ18" s="633" t="s">
        <v>134</v>
      </c>
      <c r="DR18" s="628"/>
      <c r="DS18" s="628"/>
      <c r="DT18" s="628"/>
      <c r="DU18" s="628"/>
      <c r="DV18" s="628"/>
      <c r="DW18" s="628"/>
      <c r="DX18" s="628"/>
      <c r="DY18" s="628"/>
      <c r="DZ18" s="628"/>
      <c r="EA18" s="628"/>
      <c r="EB18" s="628"/>
      <c r="EC18" s="662"/>
    </row>
    <row r="19" spans="2:133" ht="11.25" customHeight="1" x14ac:dyDescent="0.2">
      <c r="B19" s="624" t="s">
        <v>275</v>
      </c>
      <c r="C19" s="625"/>
      <c r="D19" s="625"/>
      <c r="E19" s="625"/>
      <c r="F19" s="625"/>
      <c r="G19" s="625"/>
      <c r="H19" s="625"/>
      <c r="I19" s="625"/>
      <c r="J19" s="625"/>
      <c r="K19" s="625"/>
      <c r="L19" s="625"/>
      <c r="M19" s="625"/>
      <c r="N19" s="625"/>
      <c r="O19" s="625"/>
      <c r="P19" s="625"/>
      <c r="Q19" s="626"/>
      <c r="R19" s="627">
        <v>176470</v>
      </c>
      <c r="S19" s="628"/>
      <c r="T19" s="628"/>
      <c r="U19" s="628"/>
      <c r="V19" s="628"/>
      <c r="W19" s="628"/>
      <c r="X19" s="628"/>
      <c r="Y19" s="629"/>
      <c r="Z19" s="663">
        <v>0.2</v>
      </c>
      <c r="AA19" s="663"/>
      <c r="AB19" s="663"/>
      <c r="AC19" s="663"/>
      <c r="AD19" s="664">
        <v>176470</v>
      </c>
      <c r="AE19" s="664"/>
      <c r="AF19" s="664"/>
      <c r="AG19" s="664"/>
      <c r="AH19" s="664"/>
      <c r="AI19" s="664"/>
      <c r="AJ19" s="664"/>
      <c r="AK19" s="664"/>
      <c r="AL19" s="630">
        <v>0.3</v>
      </c>
      <c r="AM19" s="631"/>
      <c r="AN19" s="631"/>
      <c r="AO19" s="665"/>
      <c r="AP19" s="624" t="s">
        <v>276</v>
      </c>
      <c r="AQ19" s="625"/>
      <c r="AR19" s="625"/>
      <c r="AS19" s="625"/>
      <c r="AT19" s="625"/>
      <c r="AU19" s="625"/>
      <c r="AV19" s="625"/>
      <c r="AW19" s="625"/>
      <c r="AX19" s="625"/>
      <c r="AY19" s="625"/>
      <c r="AZ19" s="625"/>
      <c r="BA19" s="625"/>
      <c r="BB19" s="625"/>
      <c r="BC19" s="625"/>
      <c r="BD19" s="625"/>
      <c r="BE19" s="625"/>
      <c r="BF19" s="626"/>
      <c r="BG19" s="627">
        <v>560065</v>
      </c>
      <c r="BH19" s="628"/>
      <c r="BI19" s="628"/>
      <c r="BJ19" s="628"/>
      <c r="BK19" s="628"/>
      <c r="BL19" s="628"/>
      <c r="BM19" s="628"/>
      <c r="BN19" s="629"/>
      <c r="BO19" s="663">
        <v>2.2999999999999998</v>
      </c>
      <c r="BP19" s="663"/>
      <c r="BQ19" s="663"/>
      <c r="BR19" s="663"/>
      <c r="BS19" s="664" t="s">
        <v>134</v>
      </c>
      <c r="BT19" s="664"/>
      <c r="BU19" s="664"/>
      <c r="BV19" s="664"/>
      <c r="BW19" s="664"/>
      <c r="BX19" s="664"/>
      <c r="BY19" s="664"/>
      <c r="BZ19" s="664"/>
      <c r="CA19" s="664"/>
      <c r="CB19" s="695"/>
      <c r="CD19" s="624" t="s">
        <v>277</v>
      </c>
      <c r="CE19" s="625"/>
      <c r="CF19" s="625"/>
      <c r="CG19" s="625"/>
      <c r="CH19" s="625"/>
      <c r="CI19" s="625"/>
      <c r="CJ19" s="625"/>
      <c r="CK19" s="625"/>
      <c r="CL19" s="625"/>
      <c r="CM19" s="625"/>
      <c r="CN19" s="625"/>
      <c r="CO19" s="625"/>
      <c r="CP19" s="625"/>
      <c r="CQ19" s="626"/>
      <c r="CR19" s="627" t="s">
        <v>134</v>
      </c>
      <c r="CS19" s="628"/>
      <c r="CT19" s="628"/>
      <c r="CU19" s="628"/>
      <c r="CV19" s="628"/>
      <c r="CW19" s="628"/>
      <c r="CX19" s="628"/>
      <c r="CY19" s="629"/>
      <c r="CZ19" s="663" t="s">
        <v>134</v>
      </c>
      <c r="DA19" s="663"/>
      <c r="DB19" s="663"/>
      <c r="DC19" s="663"/>
      <c r="DD19" s="633" t="s">
        <v>134</v>
      </c>
      <c r="DE19" s="628"/>
      <c r="DF19" s="628"/>
      <c r="DG19" s="628"/>
      <c r="DH19" s="628"/>
      <c r="DI19" s="628"/>
      <c r="DJ19" s="628"/>
      <c r="DK19" s="628"/>
      <c r="DL19" s="628"/>
      <c r="DM19" s="628"/>
      <c r="DN19" s="628"/>
      <c r="DO19" s="628"/>
      <c r="DP19" s="629"/>
      <c r="DQ19" s="633" t="s">
        <v>134</v>
      </c>
      <c r="DR19" s="628"/>
      <c r="DS19" s="628"/>
      <c r="DT19" s="628"/>
      <c r="DU19" s="628"/>
      <c r="DV19" s="628"/>
      <c r="DW19" s="628"/>
      <c r="DX19" s="628"/>
      <c r="DY19" s="628"/>
      <c r="DZ19" s="628"/>
      <c r="EA19" s="628"/>
      <c r="EB19" s="628"/>
      <c r="EC19" s="662"/>
    </row>
    <row r="20" spans="2:133" ht="11.25" customHeight="1" x14ac:dyDescent="0.2">
      <c r="B20" s="696" t="s">
        <v>278</v>
      </c>
      <c r="C20" s="697"/>
      <c r="D20" s="697"/>
      <c r="E20" s="697"/>
      <c r="F20" s="697"/>
      <c r="G20" s="697"/>
      <c r="H20" s="697"/>
      <c r="I20" s="697"/>
      <c r="J20" s="697"/>
      <c r="K20" s="697"/>
      <c r="L20" s="697"/>
      <c r="M20" s="697"/>
      <c r="N20" s="697"/>
      <c r="O20" s="697"/>
      <c r="P20" s="697"/>
      <c r="Q20" s="698"/>
      <c r="R20" s="627">
        <v>17952</v>
      </c>
      <c r="S20" s="628"/>
      <c r="T20" s="628"/>
      <c r="U20" s="628"/>
      <c r="V20" s="628"/>
      <c r="W20" s="628"/>
      <c r="X20" s="628"/>
      <c r="Y20" s="629"/>
      <c r="Z20" s="663">
        <v>0</v>
      </c>
      <c r="AA20" s="663"/>
      <c r="AB20" s="663"/>
      <c r="AC20" s="663"/>
      <c r="AD20" s="664">
        <v>17952</v>
      </c>
      <c r="AE20" s="664"/>
      <c r="AF20" s="664"/>
      <c r="AG20" s="664"/>
      <c r="AH20" s="664"/>
      <c r="AI20" s="664"/>
      <c r="AJ20" s="664"/>
      <c r="AK20" s="664"/>
      <c r="AL20" s="630">
        <v>0</v>
      </c>
      <c r="AM20" s="631"/>
      <c r="AN20" s="631"/>
      <c r="AO20" s="665"/>
      <c r="AP20" s="624" t="s">
        <v>279</v>
      </c>
      <c r="AQ20" s="625"/>
      <c r="AR20" s="625"/>
      <c r="AS20" s="625"/>
      <c r="AT20" s="625"/>
      <c r="AU20" s="625"/>
      <c r="AV20" s="625"/>
      <c r="AW20" s="625"/>
      <c r="AX20" s="625"/>
      <c r="AY20" s="625"/>
      <c r="AZ20" s="625"/>
      <c r="BA20" s="625"/>
      <c r="BB20" s="625"/>
      <c r="BC20" s="625"/>
      <c r="BD20" s="625"/>
      <c r="BE20" s="625"/>
      <c r="BF20" s="626"/>
      <c r="BG20" s="627">
        <v>560065</v>
      </c>
      <c r="BH20" s="628"/>
      <c r="BI20" s="628"/>
      <c r="BJ20" s="628"/>
      <c r="BK20" s="628"/>
      <c r="BL20" s="628"/>
      <c r="BM20" s="628"/>
      <c r="BN20" s="629"/>
      <c r="BO20" s="663">
        <v>2.2999999999999998</v>
      </c>
      <c r="BP20" s="663"/>
      <c r="BQ20" s="663"/>
      <c r="BR20" s="663"/>
      <c r="BS20" s="664" t="s">
        <v>134</v>
      </c>
      <c r="BT20" s="664"/>
      <c r="BU20" s="664"/>
      <c r="BV20" s="664"/>
      <c r="BW20" s="664"/>
      <c r="BX20" s="664"/>
      <c r="BY20" s="664"/>
      <c r="BZ20" s="664"/>
      <c r="CA20" s="664"/>
      <c r="CB20" s="695"/>
      <c r="CD20" s="624" t="s">
        <v>280</v>
      </c>
      <c r="CE20" s="625"/>
      <c r="CF20" s="625"/>
      <c r="CG20" s="625"/>
      <c r="CH20" s="625"/>
      <c r="CI20" s="625"/>
      <c r="CJ20" s="625"/>
      <c r="CK20" s="625"/>
      <c r="CL20" s="625"/>
      <c r="CM20" s="625"/>
      <c r="CN20" s="625"/>
      <c r="CO20" s="625"/>
      <c r="CP20" s="625"/>
      <c r="CQ20" s="626"/>
      <c r="CR20" s="627">
        <v>112370924</v>
      </c>
      <c r="CS20" s="628"/>
      <c r="CT20" s="628"/>
      <c r="CU20" s="628"/>
      <c r="CV20" s="628"/>
      <c r="CW20" s="628"/>
      <c r="CX20" s="628"/>
      <c r="CY20" s="629"/>
      <c r="CZ20" s="663">
        <v>100</v>
      </c>
      <c r="DA20" s="663"/>
      <c r="DB20" s="663"/>
      <c r="DC20" s="663"/>
      <c r="DD20" s="633">
        <v>8535608</v>
      </c>
      <c r="DE20" s="628"/>
      <c r="DF20" s="628"/>
      <c r="DG20" s="628"/>
      <c r="DH20" s="628"/>
      <c r="DI20" s="628"/>
      <c r="DJ20" s="628"/>
      <c r="DK20" s="628"/>
      <c r="DL20" s="628"/>
      <c r="DM20" s="628"/>
      <c r="DN20" s="628"/>
      <c r="DO20" s="628"/>
      <c r="DP20" s="629"/>
      <c r="DQ20" s="633">
        <v>59833967</v>
      </c>
      <c r="DR20" s="628"/>
      <c r="DS20" s="628"/>
      <c r="DT20" s="628"/>
      <c r="DU20" s="628"/>
      <c r="DV20" s="628"/>
      <c r="DW20" s="628"/>
      <c r="DX20" s="628"/>
      <c r="DY20" s="628"/>
      <c r="DZ20" s="628"/>
      <c r="EA20" s="628"/>
      <c r="EB20" s="628"/>
      <c r="EC20" s="662"/>
    </row>
    <row r="21" spans="2:133" ht="11.25" customHeight="1" x14ac:dyDescent="0.2">
      <c r="B21" s="624" t="s">
        <v>281</v>
      </c>
      <c r="C21" s="625"/>
      <c r="D21" s="625"/>
      <c r="E21" s="625"/>
      <c r="F21" s="625"/>
      <c r="G21" s="625"/>
      <c r="H21" s="625"/>
      <c r="I21" s="625"/>
      <c r="J21" s="625"/>
      <c r="K21" s="625"/>
      <c r="L21" s="625"/>
      <c r="M21" s="625"/>
      <c r="N21" s="625"/>
      <c r="O21" s="625"/>
      <c r="P21" s="625"/>
      <c r="Q21" s="626"/>
      <c r="R21" s="627">
        <v>23987287</v>
      </c>
      <c r="S21" s="628"/>
      <c r="T21" s="628"/>
      <c r="U21" s="628"/>
      <c r="V21" s="628"/>
      <c r="W21" s="628"/>
      <c r="X21" s="628"/>
      <c r="Y21" s="629"/>
      <c r="Z21" s="663">
        <v>20.8</v>
      </c>
      <c r="AA21" s="663"/>
      <c r="AB21" s="663"/>
      <c r="AC21" s="663"/>
      <c r="AD21" s="664">
        <v>21497713</v>
      </c>
      <c r="AE21" s="664"/>
      <c r="AF21" s="664"/>
      <c r="AG21" s="664"/>
      <c r="AH21" s="664"/>
      <c r="AI21" s="664"/>
      <c r="AJ21" s="664"/>
      <c r="AK21" s="664"/>
      <c r="AL21" s="630">
        <v>41.9</v>
      </c>
      <c r="AM21" s="631"/>
      <c r="AN21" s="631"/>
      <c r="AO21" s="665"/>
      <c r="AP21" s="624" t="s">
        <v>282</v>
      </c>
      <c r="AQ21" s="699"/>
      <c r="AR21" s="699"/>
      <c r="AS21" s="699"/>
      <c r="AT21" s="699"/>
      <c r="AU21" s="699"/>
      <c r="AV21" s="699"/>
      <c r="AW21" s="699"/>
      <c r="AX21" s="699"/>
      <c r="AY21" s="699"/>
      <c r="AZ21" s="699"/>
      <c r="BA21" s="699"/>
      <c r="BB21" s="699"/>
      <c r="BC21" s="699"/>
      <c r="BD21" s="699"/>
      <c r="BE21" s="699"/>
      <c r="BF21" s="700"/>
      <c r="BG21" s="627">
        <v>19011</v>
      </c>
      <c r="BH21" s="628"/>
      <c r="BI21" s="628"/>
      <c r="BJ21" s="628"/>
      <c r="BK21" s="628"/>
      <c r="BL21" s="628"/>
      <c r="BM21" s="628"/>
      <c r="BN21" s="629"/>
      <c r="BO21" s="663">
        <v>0.1</v>
      </c>
      <c r="BP21" s="663"/>
      <c r="BQ21" s="663"/>
      <c r="BR21" s="663"/>
      <c r="BS21" s="664" t="s">
        <v>134</v>
      </c>
      <c r="BT21" s="664"/>
      <c r="BU21" s="664"/>
      <c r="BV21" s="664"/>
      <c r="BW21" s="664"/>
      <c r="BX21" s="664"/>
      <c r="BY21" s="664"/>
      <c r="BZ21" s="664"/>
      <c r="CA21" s="664"/>
      <c r="CB21" s="695"/>
      <c r="CD21" s="608"/>
      <c r="CE21" s="609"/>
      <c r="CF21" s="609"/>
      <c r="CG21" s="609"/>
      <c r="CH21" s="609"/>
      <c r="CI21" s="609"/>
      <c r="CJ21" s="609"/>
      <c r="CK21" s="609"/>
      <c r="CL21" s="609"/>
      <c r="CM21" s="609"/>
      <c r="CN21" s="609"/>
      <c r="CO21" s="609"/>
      <c r="CP21" s="609"/>
      <c r="CQ21" s="610"/>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2">
      <c r="B22" s="624" t="s">
        <v>283</v>
      </c>
      <c r="C22" s="625"/>
      <c r="D22" s="625"/>
      <c r="E22" s="625"/>
      <c r="F22" s="625"/>
      <c r="G22" s="625"/>
      <c r="H22" s="625"/>
      <c r="I22" s="625"/>
      <c r="J22" s="625"/>
      <c r="K22" s="625"/>
      <c r="L22" s="625"/>
      <c r="M22" s="625"/>
      <c r="N22" s="625"/>
      <c r="O22" s="625"/>
      <c r="P22" s="625"/>
      <c r="Q22" s="626"/>
      <c r="R22" s="627">
        <v>21497713</v>
      </c>
      <c r="S22" s="628"/>
      <c r="T22" s="628"/>
      <c r="U22" s="628"/>
      <c r="V22" s="628"/>
      <c r="W22" s="628"/>
      <c r="X22" s="628"/>
      <c r="Y22" s="629"/>
      <c r="Z22" s="663">
        <v>18.600000000000001</v>
      </c>
      <c r="AA22" s="663"/>
      <c r="AB22" s="663"/>
      <c r="AC22" s="663"/>
      <c r="AD22" s="664">
        <v>21497713</v>
      </c>
      <c r="AE22" s="664"/>
      <c r="AF22" s="664"/>
      <c r="AG22" s="664"/>
      <c r="AH22" s="664"/>
      <c r="AI22" s="664"/>
      <c r="AJ22" s="664"/>
      <c r="AK22" s="664"/>
      <c r="AL22" s="630">
        <v>41.9</v>
      </c>
      <c r="AM22" s="631"/>
      <c r="AN22" s="631"/>
      <c r="AO22" s="665"/>
      <c r="AP22" s="624" t="s">
        <v>284</v>
      </c>
      <c r="AQ22" s="699"/>
      <c r="AR22" s="699"/>
      <c r="AS22" s="699"/>
      <c r="AT22" s="699"/>
      <c r="AU22" s="699"/>
      <c r="AV22" s="699"/>
      <c r="AW22" s="699"/>
      <c r="AX22" s="699"/>
      <c r="AY22" s="699"/>
      <c r="AZ22" s="699"/>
      <c r="BA22" s="699"/>
      <c r="BB22" s="699"/>
      <c r="BC22" s="699"/>
      <c r="BD22" s="699"/>
      <c r="BE22" s="699"/>
      <c r="BF22" s="700"/>
      <c r="BG22" s="627" t="s">
        <v>134</v>
      </c>
      <c r="BH22" s="628"/>
      <c r="BI22" s="628"/>
      <c r="BJ22" s="628"/>
      <c r="BK22" s="628"/>
      <c r="BL22" s="628"/>
      <c r="BM22" s="628"/>
      <c r="BN22" s="629"/>
      <c r="BO22" s="663" t="s">
        <v>134</v>
      </c>
      <c r="BP22" s="663"/>
      <c r="BQ22" s="663"/>
      <c r="BR22" s="663"/>
      <c r="BS22" s="664" t="s">
        <v>134</v>
      </c>
      <c r="BT22" s="664"/>
      <c r="BU22" s="664"/>
      <c r="BV22" s="664"/>
      <c r="BW22" s="664"/>
      <c r="BX22" s="664"/>
      <c r="BY22" s="664"/>
      <c r="BZ22" s="664"/>
      <c r="CA22" s="664"/>
      <c r="CB22" s="695"/>
      <c r="CD22" s="679" t="s">
        <v>285</v>
      </c>
      <c r="CE22" s="680"/>
      <c r="CF22" s="680"/>
      <c r="CG22" s="680"/>
      <c r="CH22" s="680"/>
      <c r="CI22" s="680"/>
      <c r="CJ22" s="680"/>
      <c r="CK22" s="680"/>
      <c r="CL22" s="680"/>
      <c r="CM22" s="680"/>
      <c r="CN22" s="680"/>
      <c r="CO22" s="680"/>
      <c r="CP22" s="680"/>
      <c r="CQ22" s="680"/>
      <c r="CR22" s="680"/>
      <c r="CS22" s="680"/>
      <c r="CT22" s="680"/>
      <c r="CU22" s="680"/>
      <c r="CV22" s="680"/>
      <c r="CW22" s="680"/>
      <c r="CX22" s="680"/>
      <c r="CY22" s="680"/>
      <c r="CZ22" s="680"/>
      <c r="DA22" s="680"/>
      <c r="DB22" s="680"/>
      <c r="DC22" s="680"/>
      <c r="DD22" s="680"/>
      <c r="DE22" s="680"/>
      <c r="DF22" s="680"/>
      <c r="DG22" s="680"/>
      <c r="DH22" s="680"/>
      <c r="DI22" s="680"/>
      <c r="DJ22" s="680"/>
      <c r="DK22" s="680"/>
      <c r="DL22" s="680"/>
      <c r="DM22" s="680"/>
      <c r="DN22" s="680"/>
      <c r="DO22" s="680"/>
      <c r="DP22" s="680"/>
      <c r="DQ22" s="680"/>
      <c r="DR22" s="680"/>
      <c r="DS22" s="680"/>
      <c r="DT22" s="680"/>
      <c r="DU22" s="680"/>
      <c r="DV22" s="680"/>
      <c r="DW22" s="680"/>
      <c r="DX22" s="680"/>
      <c r="DY22" s="680"/>
      <c r="DZ22" s="680"/>
      <c r="EA22" s="680"/>
      <c r="EB22" s="680"/>
      <c r="EC22" s="681"/>
    </row>
    <row r="23" spans="2:133" ht="11.25" customHeight="1" x14ac:dyDescent="0.2">
      <c r="B23" s="624" t="s">
        <v>286</v>
      </c>
      <c r="C23" s="625"/>
      <c r="D23" s="625"/>
      <c r="E23" s="625"/>
      <c r="F23" s="625"/>
      <c r="G23" s="625"/>
      <c r="H23" s="625"/>
      <c r="I23" s="625"/>
      <c r="J23" s="625"/>
      <c r="K23" s="625"/>
      <c r="L23" s="625"/>
      <c r="M23" s="625"/>
      <c r="N23" s="625"/>
      <c r="O23" s="625"/>
      <c r="P23" s="625"/>
      <c r="Q23" s="626"/>
      <c r="R23" s="627">
        <v>2489574</v>
      </c>
      <c r="S23" s="628"/>
      <c r="T23" s="628"/>
      <c r="U23" s="628"/>
      <c r="V23" s="628"/>
      <c r="W23" s="628"/>
      <c r="X23" s="628"/>
      <c r="Y23" s="629"/>
      <c r="Z23" s="663">
        <v>2.2000000000000002</v>
      </c>
      <c r="AA23" s="663"/>
      <c r="AB23" s="663"/>
      <c r="AC23" s="663"/>
      <c r="AD23" s="664" t="s">
        <v>134</v>
      </c>
      <c r="AE23" s="664"/>
      <c r="AF23" s="664"/>
      <c r="AG23" s="664"/>
      <c r="AH23" s="664"/>
      <c r="AI23" s="664"/>
      <c r="AJ23" s="664"/>
      <c r="AK23" s="664"/>
      <c r="AL23" s="630" t="s">
        <v>134</v>
      </c>
      <c r="AM23" s="631"/>
      <c r="AN23" s="631"/>
      <c r="AO23" s="665"/>
      <c r="AP23" s="624" t="s">
        <v>287</v>
      </c>
      <c r="AQ23" s="699"/>
      <c r="AR23" s="699"/>
      <c r="AS23" s="699"/>
      <c r="AT23" s="699"/>
      <c r="AU23" s="699"/>
      <c r="AV23" s="699"/>
      <c r="AW23" s="699"/>
      <c r="AX23" s="699"/>
      <c r="AY23" s="699"/>
      <c r="AZ23" s="699"/>
      <c r="BA23" s="699"/>
      <c r="BB23" s="699"/>
      <c r="BC23" s="699"/>
      <c r="BD23" s="699"/>
      <c r="BE23" s="699"/>
      <c r="BF23" s="700"/>
      <c r="BG23" s="627">
        <v>541054</v>
      </c>
      <c r="BH23" s="628"/>
      <c r="BI23" s="628"/>
      <c r="BJ23" s="628"/>
      <c r="BK23" s="628"/>
      <c r="BL23" s="628"/>
      <c r="BM23" s="628"/>
      <c r="BN23" s="629"/>
      <c r="BO23" s="663">
        <v>2.2000000000000002</v>
      </c>
      <c r="BP23" s="663"/>
      <c r="BQ23" s="663"/>
      <c r="BR23" s="663"/>
      <c r="BS23" s="664" t="s">
        <v>134</v>
      </c>
      <c r="BT23" s="664"/>
      <c r="BU23" s="664"/>
      <c r="BV23" s="664"/>
      <c r="BW23" s="664"/>
      <c r="BX23" s="664"/>
      <c r="BY23" s="664"/>
      <c r="BZ23" s="664"/>
      <c r="CA23" s="664"/>
      <c r="CB23" s="695"/>
      <c r="CD23" s="679" t="s">
        <v>227</v>
      </c>
      <c r="CE23" s="680"/>
      <c r="CF23" s="680"/>
      <c r="CG23" s="680"/>
      <c r="CH23" s="680"/>
      <c r="CI23" s="680"/>
      <c r="CJ23" s="680"/>
      <c r="CK23" s="680"/>
      <c r="CL23" s="680"/>
      <c r="CM23" s="680"/>
      <c r="CN23" s="680"/>
      <c r="CO23" s="680"/>
      <c r="CP23" s="680"/>
      <c r="CQ23" s="681"/>
      <c r="CR23" s="679" t="s">
        <v>288</v>
      </c>
      <c r="CS23" s="680"/>
      <c r="CT23" s="680"/>
      <c r="CU23" s="680"/>
      <c r="CV23" s="680"/>
      <c r="CW23" s="680"/>
      <c r="CX23" s="680"/>
      <c r="CY23" s="681"/>
      <c r="CZ23" s="679" t="s">
        <v>289</v>
      </c>
      <c r="DA23" s="680"/>
      <c r="DB23" s="680"/>
      <c r="DC23" s="681"/>
      <c r="DD23" s="679" t="s">
        <v>290</v>
      </c>
      <c r="DE23" s="680"/>
      <c r="DF23" s="680"/>
      <c r="DG23" s="680"/>
      <c r="DH23" s="680"/>
      <c r="DI23" s="680"/>
      <c r="DJ23" s="680"/>
      <c r="DK23" s="681"/>
      <c r="DL23" s="711" t="s">
        <v>291</v>
      </c>
      <c r="DM23" s="712"/>
      <c r="DN23" s="712"/>
      <c r="DO23" s="712"/>
      <c r="DP23" s="712"/>
      <c r="DQ23" s="712"/>
      <c r="DR23" s="712"/>
      <c r="DS23" s="712"/>
      <c r="DT23" s="712"/>
      <c r="DU23" s="712"/>
      <c r="DV23" s="713"/>
      <c r="DW23" s="679" t="s">
        <v>292</v>
      </c>
      <c r="DX23" s="680"/>
      <c r="DY23" s="680"/>
      <c r="DZ23" s="680"/>
      <c r="EA23" s="680"/>
      <c r="EB23" s="680"/>
      <c r="EC23" s="681"/>
    </row>
    <row r="24" spans="2:133" ht="11.25" customHeight="1" x14ac:dyDescent="0.2">
      <c r="B24" s="624" t="s">
        <v>293</v>
      </c>
      <c r="C24" s="625"/>
      <c r="D24" s="625"/>
      <c r="E24" s="625"/>
      <c r="F24" s="625"/>
      <c r="G24" s="625"/>
      <c r="H24" s="625"/>
      <c r="I24" s="625"/>
      <c r="J24" s="625"/>
      <c r="K24" s="625"/>
      <c r="L24" s="625"/>
      <c r="M24" s="625"/>
      <c r="N24" s="625"/>
      <c r="O24" s="625"/>
      <c r="P24" s="625"/>
      <c r="Q24" s="626"/>
      <c r="R24" s="627" t="s">
        <v>134</v>
      </c>
      <c r="S24" s="628"/>
      <c r="T24" s="628"/>
      <c r="U24" s="628"/>
      <c r="V24" s="628"/>
      <c r="W24" s="628"/>
      <c r="X24" s="628"/>
      <c r="Y24" s="629"/>
      <c r="Z24" s="663" t="s">
        <v>134</v>
      </c>
      <c r="AA24" s="663"/>
      <c r="AB24" s="663"/>
      <c r="AC24" s="663"/>
      <c r="AD24" s="664" t="s">
        <v>134</v>
      </c>
      <c r="AE24" s="664"/>
      <c r="AF24" s="664"/>
      <c r="AG24" s="664"/>
      <c r="AH24" s="664"/>
      <c r="AI24" s="664"/>
      <c r="AJ24" s="664"/>
      <c r="AK24" s="664"/>
      <c r="AL24" s="630" t="s">
        <v>134</v>
      </c>
      <c r="AM24" s="631"/>
      <c r="AN24" s="631"/>
      <c r="AO24" s="665"/>
      <c r="AP24" s="624" t="s">
        <v>294</v>
      </c>
      <c r="AQ24" s="699"/>
      <c r="AR24" s="699"/>
      <c r="AS24" s="699"/>
      <c r="AT24" s="699"/>
      <c r="AU24" s="699"/>
      <c r="AV24" s="699"/>
      <c r="AW24" s="699"/>
      <c r="AX24" s="699"/>
      <c r="AY24" s="699"/>
      <c r="AZ24" s="699"/>
      <c r="BA24" s="699"/>
      <c r="BB24" s="699"/>
      <c r="BC24" s="699"/>
      <c r="BD24" s="699"/>
      <c r="BE24" s="699"/>
      <c r="BF24" s="700"/>
      <c r="BG24" s="627" t="s">
        <v>134</v>
      </c>
      <c r="BH24" s="628"/>
      <c r="BI24" s="628"/>
      <c r="BJ24" s="628"/>
      <c r="BK24" s="628"/>
      <c r="BL24" s="628"/>
      <c r="BM24" s="628"/>
      <c r="BN24" s="629"/>
      <c r="BO24" s="663" t="s">
        <v>134</v>
      </c>
      <c r="BP24" s="663"/>
      <c r="BQ24" s="663"/>
      <c r="BR24" s="663"/>
      <c r="BS24" s="664" t="s">
        <v>134</v>
      </c>
      <c r="BT24" s="664"/>
      <c r="BU24" s="664"/>
      <c r="BV24" s="664"/>
      <c r="BW24" s="664"/>
      <c r="BX24" s="664"/>
      <c r="BY24" s="664"/>
      <c r="BZ24" s="664"/>
      <c r="CA24" s="664"/>
      <c r="CB24" s="695"/>
      <c r="CD24" s="676" t="s">
        <v>295</v>
      </c>
      <c r="CE24" s="677"/>
      <c r="CF24" s="677"/>
      <c r="CG24" s="677"/>
      <c r="CH24" s="677"/>
      <c r="CI24" s="677"/>
      <c r="CJ24" s="677"/>
      <c r="CK24" s="677"/>
      <c r="CL24" s="677"/>
      <c r="CM24" s="677"/>
      <c r="CN24" s="677"/>
      <c r="CO24" s="677"/>
      <c r="CP24" s="677"/>
      <c r="CQ24" s="678"/>
      <c r="CR24" s="673">
        <v>45483979</v>
      </c>
      <c r="CS24" s="674"/>
      <c r="CT24" s="674"/>
      <c r="CU24" s="674"/>
      <c r="CV24" s="674"/>
      <c r="CW24" s="674"/>
      <c r="CX24" s="674"/>
      <c r="CY24" s="702"/>
      <c r="CZ24" s="703">
        <v>40.5</v>
      </c>
      <c r="DA24" s="686"/>
      <c r="DB24" s="686"/>
      <c r="DC24" s="705"/>
      <c r="DD24" s="701">
        <v>26801951</v>
      </c>
      <c r="DE24" s="674"/>
      <c r="DF24" s="674"/>
      <c r="DG24" s="674"/>
      <c r="DH24" s="674"/>
      <c r="DI24" s="674"/>
      <c r="DJ24" s="674"/>
      <c r="DK24" s="702"/>
      <c r="DL24" s="701">
        <v>25807429</v>
      </c>
      <c r="DM24" s="674"/>
      <c r="DN24" s="674"/>
      <c r="DO24" s="674"/>
      <c r="DP24" s="674"/>
      <c r="DQ24" s="674"/>
      <c r="DR24" s="674"/>
      <c r="DS24" s="674"/>
      <c r="DT24" s="674"/>
      <c r="DU24" s="674"/>
      <c r="DV24" s="702"/>
      <c r="DW24" s="703">
        <v>48.8</v>
      </c>
      <c r="DX24" s="686"/>
      <c r="DY24" s="686"/>
      <c r="DZ24" s="686"/>
      <c r="EA24" s="686"/>
      <c r="EB24" s="686"/>
      <c r="EC24" s="704"/>
    </row>
    <row r="25" spans="2:133" ht="11.25" customHeight="1" x14ac:dyDescent="0.2">
      <c r="B25" s="624" t="s">
        <v>296</v>
      </c>
      <c r="C25" s="625"/>
      <c r="D25" s="625"/>
      <c r="E25" s="625"/>
      <c r="F25" s="625"/>
      <c r="G25" s="625"/>
      <c r="H25" s="625"/>
      <c r="I25" s="625"/>
      <c r="J25" s="625"/>
      <c r="K25" s="625"/>
      <c r="L25" s="625"/>
      <c r="M25" s="625"/>
      <c r="N25" s="625"/>
      <c r="O25" s="625"/>
      <c r="P25" s="625"/>
      <c r="Q25" s="626"/>
      <c r="R25" s="627">
        <v>54315290</v>
      </c>
      <c r="S25" s="628"/>
      <c r="T25" s="628"/>
      <c r="U25" s="628"/>
      <c r="V25" s="628"/>
      <c r="W25" s="628"/>
      <c r="X25" s="628"/>
      <c r="Y25" s="629"/>
      <c r="Z25" s="663">
        <v>47.1</v>
      </c>
      <c r="AA25" s="663"/>
      <c r="AB25" s="663"/>
      <c r="AC25" s="663"/>
      <c r="AD25" s="664">
        <v>51284662</v>
      </c>
      <c r="AE25" s="664"/>
      <c r="AF25" s="664"/>
      <c r="AG25" s="664"/>
      <c r="AH25" s="664"/>
      <c r="AI25" s="664"/>
      <c r="AJ25" s="664"/>
      <c r="AK25" s="664"/>
      <c r="AL25" s="630">
        <v>99.9</v>
      </c>
      <c r="AM25" s="631"/>
      <c r="AN25" s="631"/>
      <c r="AO25" s="665"/>
      <c r="AP25" s="624" t="s">
        <v>297</v>
      </c>
      <c r="AQ25" s="699"/>
      <c r="AR25" s="699"/>
      <c r="AS25" s="699"/>
      <c r="AT25" s="699"/>
      <c r="AU25" s="699"/>
      <c r="AV25" s="699"/>
      <c r="AW25" s="699"/>
      <c r="AX25" s="699"/>
      <c r="AY25" s="699"/>
      <c r="AZ25" s="699"/>
      <c r="BA25" s="699"/>
      <c r="BB25" s="699"/>
      <c r="BC25" s="699"/>
      <c r="BD25" s="699"/>
      <c r="BE25" s="699"/>
      <c r="BF25" s="700"/>
      <c r="BG25" s="627" t="s">
        <v>134</v>
      </c>
      <c r="BH25" s="628"/>
      <c r="BI25" s="628"/>
      <c r="BJ25" s="628"/>
      <c r="BK25" s="628"/>
      <c r="BL25" s="628"/>
      <c r="BM25" s="628"/>
      <c r="BN25" s="629"/>
      <c r="BO25" s="663" t="s">
        <v>134</v>
      </c>
      <c r="BP25" s="663"/>
      <c r="BQ25" s="663"/>
      <c r="BR25" s="663"/>
      <c r="BS25" s="664" t="s">
        <v>134</v>
      </c>
      <c r="BT25" s="664"/>
      <c r="BU25" s="664"/>
      <c r="BV25" s="664"/>
      <c r="BW25" s="664"/>
      <c r="BX25" s="664"/>
      <c r="BY25" s="664"/>
      <c r="BZ25" s="664"/>
      <c r="CA25" s="664"/>
      <c r="CB25" s="695"/>
      <c r="CD25" s="624" t="s">
        <v>298</v>
      </c>
      <c r="CE25" s="625"/>
      <c r="CF25" s="625"/>
      <c r="CG25" s="625"/>
      <c r="CH25" s="625"/>
      <c r="CI25" s="625"/>
      <c r="CJ25" s="625"/>
      <c r="CK25" s="625"/>
      <c r="CL25" s="625"/>
      <c r="CM25" s="625"/>
      <c r="CN25" s="625"/>
      <c r="CO25" s="625"/>
      <c r="CP25" s="625"/>
      <c r="CQ25" s="626"/>
      <c r="CR25" s="627">
        <v>12899386</v>
      </c>
      <c r="CS25" s="636"/>
      <c r="CT25" s="636"/>
      <c r="CU25" s="636"/>
      <c r="CV25" s="636"/>
      <c r="CW25" s="636"/>
      <c r="CX25" s="636"/>
      <c r="CY25" s="637"/>
      <c r="CZ25" s="630">
        <v>11.5</v>
      </c>
      <c r="DA25" s="638"/>
      <c r="DB25" s="638"/>
      <c r="DC25" s="639"/>
      <c r="DD25" s="633">
        <v>11563989</v>
      </c>
      <c r="DE25" s="636"/>
      <c r="DF25" s="636"/>
      <c r="DG25" s="636"/>
      <c r="DH25" s="636"/>
      <c r="DI25" s="636"/>
      <c r="DJ25" s="636"/>
      <c r="DK25" s="637"/>
      <c r="DL25" s="633">
        <v>11052946</v>
      </c>
      <c r="DM25" s="636"/>
      <c r="DN25" s="636"/>
      <c r="DO25" s="636"/>
      <c r="DP25" s="636"/>
      <c r="DQ25" s="636"/>
      <c r="DR25" s="636"/>
      <c r="DS25" s="636"/>
      <c r="DT25" s="636"/>
      <c r="DU25" s="636"/>
      <c r="DV25" s="637"/>
      <c r="DW25" s="630">
        <v>20.9</v>
      </c>
      <c r="DX25" s="638"/>
      <c r="DY25" s="638"/>
      <c r="DZ25" s="638"/>
      <c r="EA25" s="638"/>
      <c r="EB25" s="638"/>
      <c r="EC25" s="652"/>
    </row>
    <row r="26" spans="2:133" ht="11.25" customHeight="1" x14ac:dyDescent="0.2">
      <c r="B26" s="624" t="s">
        <v>299</v>
      </c>
      <c r="C26" s="625"/>
      <c r="D26" s="625"/>
      <c r="E26" s="625"/>
      <c r="F26" s="625"/>
      <c r="G26" s="625"/>
      <c r="H26" s="625"/>
      <c r="I26" s="625"/>
      <c r="J26" s="625"/>
      <c r="K26" s="625"/>
      <c r="L26" s="625"/>
      <c r="M26" s="625"/>
      <c r="N26" s="625"/>
      <c r="O26" s="625"/>
      <c r="P26" s="625"/>
      <c r="Q26" s="626"/>
      <c r="R26" s="627">
        <v>19695</v>
      </c>
      <c r="S26" s="628"/>
      <c r="T26" s="628"/>
      <c r="U26" s="628"/>
      <c r="V26" s="628"/>
      <c r="W26" s="628"/>
      <c r="X26" s="628"/>
      <c r="Y26" s="629"/>
      <c r="Z26" s="663">
        <v>0</v>
      </c>
      <c r="AA26" s="663"/>
      <c r="AB26" s="663"/>
      <c r="AC26" s="663"/>
      <c r="AD26" s="664">
        <v>19695</v>
      </c>
      <c r="AE26" s="664"/>
      <c r="AF26" s="664"/>
      <c r="AG26" s="664"/>
      <c r="AH26" s="664"/>
      <c r="AI26" s="664"/>
      <c r="AJ26" s="664"/>
      <c r="AK26" s="664"/>
      <c r="AL26" s="630">
        <v>0</v>
      </c>
      <c r="AM26" s="631"/>
      <c r="AN26" s="631"/>
      <c r="AO26" s="665"/>
      <c r="AP26" s="624" t="s">
        <v>300</v>
      </c>
      <c r="AQ26" s="699"/>
      <c r="AR26" s="699"/>
      <c r="AS26" s="699"/>
      <c r="AT26" s="699"/>
      <c r="AU26" s="699"/>
      <c r="AV26" s="699"/>
      <c r="AW26" s="699"/>
      <c r="AX26" s="699"/>
      <c r="AY26" s="699"/>
      <c r="AZ26" s="699"/>
      <c r="BA26" s="699"/>
      <c r="BB26" s="699"/>
      <c r="BC26" s="699"/>
      <c r="BD26" s="699"/>
      <c r="BE26" s="699"/>
      <c r="BF26" s="700"/>
      <c r="BG26" s="627" t="s">
        <v>134</v>
      </c>
      <c r="BH26" s="628"/>
      <c r="BI26" s="628"/>
      <c r="BJ26" s="628"/>
      <c r="BK26" s="628"/>
      <c r="BL26" s="628"/>
      <c r="BM26" s="628"/>
      <c r="BN26" s="629"/>
      <c r="BO26" s="663" t="s">
        <v>134</v>
      </c>
      <c r="BP26" s="663"/>
      <c r="BQ26" s="663"/>
      <c r="BR26" s="663"/>
      <c r="BS26" s="664" t="s">
        <v>134</v>
      </c>
      <c r="BT26" s="664"/>
      <c r="BU26" s="664"/>
      <c r="BV26" s="664"/>
      <c r="BW26" s="664"/>
      <c r="BX26" s="664"/>
      <c r="BY26" s="664"/>
      <c r="BZ26" s="664"/>
      <c r="CA26" s="664"/>
      <c r="CB26" s="695"/>
      <c r="CD26" s="624" t="s">
        <v>301</v>
      </c>
      <c r="CE26" s="625"/>
      <c r="CF26" s="625"/>
      <c r="CG26" s="625"/>
      <c r="CH26" s="625"/>
      <c r="CI26" s="625"/>
      <c r="CJ26" s="625"/>
      <c r="CK26" s="625"/>
      <c r="CL26" s="625"/>
      <c r="CM26" s="625"/>
      <c r="CN26" s="625"/>
      <c r="CO26" s="625"/>
      <c r="CP26" s="625"/>
      <c r="CQ26" s="626"/>
      <c r="CR26" s="627">
        <v>7712982</v>
      </c>
      <c r="CS26" s="628"/>
      <c r="CT26" s="628"/>
      <c r="CU26" s="628"/>
      <c r="CV26" s="628"/>
      <c r="CW26" s="628"/>
      <c r="CX26" s="628"/>
      <c r="CY26" s="629"/>
      <c r="CZ26" s="630">
        <v>6.9</v>
      </c>
      <c r="DA26" s="638"/>
      <c r="DB26" s="638"/>
      <c r="DC26" s="639"/>
      <c r="DD26" s="633">
        <v>6935370</v>
      </c>
      <c r="DE26" s="628"/>
      <c r="DF26" s="628"/>
      <c r="DG26" s="628"/>
      <c r="DH26" s="628"/>
      <c r="DI26" s="628"/>
      <c r="DJ26" s="628"/>
      <c r="DK26" s="629"/>
      <c r="DL26" s="633" t="s">
        <v>134</v>
      </c>
      <c r="DM26" s="628"/>
      <c r="DN26" s="628"/>
      <c r="DO26" s="628"/>
      <c r="DP26" s="628"/>
      <c r="DQ26" s="628"/>
      <c r="DR26" s="628"/>
      <c r="DS26" s="628"/>
      <c r="DT26" s="628"/>
      <c r="DU26" s="628"/>
      <c r="DV26" s="629"/>
      <c r="DW26" s="630" t="s">
        <v>134</v>
      </c>
      <c r="DX26" s="638"/>
      <c r="DY26" s="638"/>
      <c r="DZ26" s="638"/>
      <c r="EA26" s="638"/>
      <c r="EB26" s="638"/>
      <c r="EC26" s="652"/>
    </row>
    <row r="27" spans="2:133" ht="11.25" customHeight="1" x14ac:dyDescent="0.2">
      <c r="B27" s="624" t="s">
        <v>302</v>
      </c>
      <c r="C27" s="625"/>
      <c r="D27" s="625"/>
      <c r="E27" s="625"/>
      <c r="F27" s="625"/>
      <c r="G27" s="625"/>
      <c r="H27" s="625"/>
      <c r="I27" s="625"/>
      <c r="J27" s="625"/>
      <c r="K27" s="625"/>
      <c r="L27" s="625"/>
      <c r="M27" s="625"/>
      <c r="N27" s="625"/>
      <c r="O27" s="625"/>
      <c r="P27" s="625"/>
      <c r="Q27" s="626"/>
      <c r="R27" s="627">
        <v>664195</v>
      </c>
      <c r="S27" s="628"/>
      <c r="T27" s="628"/>
      <c r="U27" s="628"/>
      <c r="V27" s="628"/>
      <c r="W27" s="628"/>
      <c r="X27" s="628"/>
      <c r="Y27" s="629"/>
      <c r="Z27" s="663">
        <v>0.6</v>
      </c>
      <c r="AA27" s="663"/>
      <c r="AB27" s="663"/>
      <c r="AC27" s="663"/>
      <c r="AD27" s="664" t="s">
        <v>134</v>
      </c>
      <c r="AE27" s="664"/>
      <c r="AF27" s="664"/>
      <c r="AG27" s="664"/>
      <c r="AH27" s="664"/>
      <c r="AI27" s="664"/>
      <c r="AJ27" s="664"/>
      <c r="AK27" s="664"/>
      <c r="AL27" s="630" t="s">
        <v>134</v>
      </c>
      <c r="AM27" s="631"/>
      <c r="AN27" s="631"/>
      <c r="AO27" s="665"/>
      <c r="AP27" s="624" t="s">
        <v>303</v>
      </c>
      <c r="AQ27" s="625"/>
      <c r="AR27" s="625"/>
      <c r="AS27" s="625"/>
      <c r="AT27" s="625"/>
      <c r="AU27" s="625"/>
      <c r="AV27" s="625"/>
      <c r="AW27" s="625"/>
      <c r="AX27" s="625"/>
      <c r="AY27" s="625"/>
      <c r="AZ27" s="625"/>
      <c r="BA27" s="625"/>
      <c r="BB27" s="625"/>
      <c r="BC27" s="625"/>
      <c r="BD27" s="625"/>
      <c r="BE27" s="625"/>
      <c r="BF27" s="626"/>
      <c r="BG27" s="627">
        <v>24069355</v>
      </c>
      <c r="BH27" s="628"/>
      <c r="BI27" s="628"/>
      <c r="BJ27" s="628"/>
      <c r="BK27" s="628"/>
      <c r="BL27" s="628"/>
      <c r="BM27" s="628"/>
      <c r="BN27" s="629"/>
      <c r="BO27" s="663">
        <v>100</v>
      </c>
      <c r="BP27" s="663"/>
      <c r="BQ27" s="663"/>
      <c r="BR27" s="663"/>
      <c r="BS27" s="664">
        <v>1168061</v>
      </c>
      <c r="BT27" s="664"/>
      <c r="BU27" s="664"/>
      <c r="BV27" s="664"/>
      <c r="BW27" s="664"/>
      <c r="BX27" s="664"/>
      <c r="BY27" s="664"/>
      <c r="BZ27" s="664"/>
      <c r="CA27" s="664"/>
      <c r="CB27" s="695"/>
      <c r="CD27" s="624" t="s">
        <v>304</v>
      </c>
      <c r="CE27" s="625"/>
      <c r="CF27" s="625"/>
      <c r="CG27" s="625"/>
      <c r="CH27" s="625"/>
      <c r="CI27" s="625"/>
      <c r="CJ27" s="625"/>
      <c r="CK27" s="625"/>
      <c r="CL27" s="625"/>
      <c r="CM27" s="625"/>
      <c r="CN27" s="625"/>
      <c r="CO27" s="625"/>
      <c r="CP27" s="625"/>
      <c r="CQ27" s="626"/>
      <c r="CR27" s="627">
        <v>22845139</v>
      </c>
      <c r="CS27" s="636"/>
      <c r="CT27" s="636"/>
      <c r="CU27" s="636"/>
      <c r="CV27" s="636"/>
      <c r="CW27" s="636"/>
      <c r="CX27" s="636"/>
      <c r="CY27" s="637"/>
      <c r="CZ27" s="630">
        <v>20.3</v>
      </c>
      <c r="DA27" s="638"/>
      <c r="DB27" s="638"/>
      <c r="DC27" s="639"/>
      <c r="DD27" s="633">
        <v>6101622</v>
      </c>
      <c r="DE27" s="636"/>
      <c r="DF27" s="636"/>
      <c r="DG27" s="636"/>
      <c r="DH27" s="636"/>
      <c r="DI27" s="636"/>
      <c r="DJ27" s="636"/>
      <c r="DK27" s="637"/>
      <c r="DL27" s="633">
        <v>5618143</v>
      </c>
      <c r="DM27" s="636"/>
      <c r="DN27" s="636"/>
      <c r="DO27" s="636"/>
      <c r="DP27" s="636"/>
      <c r="DQ27" s="636"/>
      <c r="DR27" s="636"/>
      <c r="DS27" s="636"/>
      <c r="DT27" s="636"/>
      <c r="DU27" s="636"/>
      <c r="DV27" s="637"/>
      <c r="DW27" s="630">
        <v>10.6</v>
      </c>
      <c r="DX27" s="638"/>
      <c r="DY27" s="638"/>
      <c r="DZ27" s="638"/>
      <c r="EA27" s="638"/>
      <c r="EB27" s="638"/>
      <c r="EC27" s="652"/>
    </row>
    <row r="28" spans="2:133" ht="11.25" customHeight="1" x14ac:dyDescent="0.2">
      <c r="B28" s="624" t="s">
        <v>305</v>
      </c>
      <c r="C28" s="625"/>
      <c r="D28" s="625"/>
      <c r="E28" s="625"/>
      <c r="F28" s="625"/>
      <c r="G28" s="625"/>
      <c r="H28" s="625"/>
      <c r="I28" s="625"/>
      <c r="J28" s="625"/>
      <c r="K28" s="625"/>
      <c r="L28" s="625"/>
      <c r="M28" s="625"/>
      <c r="N28" s="625"/>
      <c r="O28" s="625"/>
      <c r="P28" s="625"/>
      <c r="Q28" s="626"/>
      <c r="R28" s="627">
        <v>708695</v>
      </c>
      <c r="S28" s="628"/>
      <c r="T28" s="628"/>
      <c r="U28" s="628"/>
      <c r="V28" s="628"/>
      <c r="W28" s="628"/>
      <c r="X28" s="628"/>
      <c r="Y28" s="629"/>
      <c r="Z28" s="663">
        <v>0.6</v>
      </c>
      <c r="AA28" s="663"/>
      <c r="AB28" s="663"/>
      <c r="AC28" s="663"/>
      <c r="AD28" s="664">
        <v>31606</v>
      </c>
      <c r="AE28" s="664"/>
      <c r="AF28" s="664"/>
      <c r="AG28" s="664"/>
      <c r="AH28" s="664"/>
      <c r="AI28" s="664"/>
      <c r="AJ28" s="664"/>
      <c r="AK28" s="664"/>
      <c r="AL28" s="630">
        <v>0.1</v>
      </c>
      <c r="AM28" s="631"/>
      <c r="AN28" s="631"/>
      <c r="AO28" s="665"/>
      <c r="AP28" s="624"/>
      <c r="AQ28" s="625"/>
      <c r="AR28" s="625"/>
      <c r="AS28" s="625"/>
      <c r="AT28" s="625"/>
      <c r="AU28" s="625"/>
      <c r="AV28" s="625"/>
      <c r="AW28" s="625"/>
      <c r="AX28" s="625"/>
      <c r="AY28" s="625"/>
      <c r="AZ28" s="625"/>
      <c r="BA28" s="625"/>
      <c r="BB28" s="625"/>
      <c r="BC28" s="625"/>
      <c r="BD28" s="625"/>
      <c r="BE28" s="625"/>
      <c r="BF28" s="626"/>
      <c r="BG28" s="627"/>
      <c r="BH28" s="628"/>
      <c r="BI28" s="628"/>
      <c r="BJ28" s="628"/>
      <c r="BK28" s="628"/>
      <c r="BL28" s="628"/>
      <c r="BM28" s="628"/>
      <c r="BN28" s="629"/>
      <c r="BO28" s="663"/>
      <c r="BP28" s="663"/>
      <c r="BQ28" s="663"/>
      <c r="BR28" s="663"/>
      <c r="BS28" s="633"/>
      <c r="BT28" s="628"/>
      <c r="BU28" s="628"/>
      <c r="BV28" s="628"/>
      <c r="BW28" s="628"/>
      <c r="BX28" s="628"/>
      <c r="BY28" s="628"/>
      <c r="BZ28" s="628"/>
      <c r="CA28" s="628"/>
      <c r="CB28" s="662"/>
      <c r="CD28" s="624" t="s">
        <v>306</v>
      </c>
      <c r="CE28" s="625"/>
      <c r="CF28" s="625"/>
      <c r="CG28" s="625"/>
      <c r="CH28" s="625"/>
      <c r="CI28" s="625"/>
      <c r="CJ28" s="625"/>
      <c r="CK28" s="625"/>
      <c r="CL28" s="625"/>
      <c r="CM28" s="625"/>
      <c r="CN28" s="625"/>
      <c r="CO28" s="625"/>
      <c r="CP28" s="625"/>
      <c r="CQ28" s="626"/>
      <c r="CR28" s="627">
        <v>9739454</v>
      </c>
      <c r="CS28" s="628"/>
      <c r="CT28" s="628"/>
      <c r="CU28" s="628"/>
      <c r="CV28" s="628"/>
      <c r="CW28" s="628"/>
      <c r="CX28" s="628"/>
      <c r="CY28" s="629"/>
      <c r="CZ28" s="630">
        <v>8.6999999999999993</v>
      </c>
      <c r="DA28" s="638"/>
      <c r="DB28" s="638"/>
      <c r="DC28" s="639"/>
      <c r="DD28" s="633">
        <v>9136340</v>
      </c>
      <c r="DE28" s="628"/>
      <c r="DF28" s="628"/>
      <c r="DG28" s="628"/>
      <c r="DH28" s="628"/>
      <c r="DI28" s="628"/>
      <c r="DJ28" s="628"/>
      <c r="DK28" s="629"/>
      <c r="DL28" s="633">
        <v>9136340</v>
      </c>
      <c r="DM28" s="628"/>
      <c r="DN28" s="628"/>
      <c r="DO28" s="628"/>
      <c r="DP28" s="628"/>
      <c r="DQ28" s="628"/>
      <c r="DR28" s="628"/>
      <c r="DS28" s="628"/>
      <c r="DT28" s="628"/>
      <c r="DU28" s="628"/>
      <c r="DV28" s="629"/>
      <c r="DW28" s="630">
        <v>17.3</v>
      </c>
      <c r="DX28" s="638"/>
      <c r="DY28" s="638"/>
      <c r="DZ28" s="638"/>
      <c r="EA28" s="638"/>
      <c r="EB28" s="638"/>
      <c r="EC28" s="652"/>
    </row>
    <row r="29" spans="2:133" ht="11.25" customHeight="1" x14ac:dyDescent="0.2">
      <c r="B29" s="624" t="s">
        <v>307</v>
      </c>
      <c r="C29" s="625"/>
      <c r="D29" s="625"/>
      <c r="E29" s="625"/>
      <c r="F29" s="625"/>
      <c r="G29" s="625"/>
      <c r="H29" s="625"/>
      <c r="I29" s="625"/>
      <c r="J29" s="625"/>
      <c r="K29" s="625"/>
      <c r="L29" s="625"/>
      <c r="M29" s="625"/>
      <c r="N29" s="625"/>
      <c r="O29" s="625"/>
      <c r="P29" s="625"/>
      <c r="Q29" s="626"/>
      <c r="R29" s="627">
        <v>485688</v>
      </c>
      <c r="S29" s="628"/>
      <c r="T29" s="628"/>
      <c r="U29" s="628"/>
      <c r="V29" s="628"/>
      <c r="W29" s="628"/>
      <c r="X29" s="628"/>
      <c r="Y29" s="629"/>
      <c r="Z29" s="663">
        <v>0.4</v>
      </c>
      <c r="AA29" s="663"/>
      <c r="AB29" s="663"/>
      <c r="AC29" s="663"/>
      <c r="AD29" s="664" t="s">
        <v>134</v>
      </c>
      <c r="AE29" s="664"/>
      <c r="AF29" s="664"/>
      <c r="AG29" s="664"/>
      <c r="AH29" s="664"/>
      <c r="AI29" s="664"/>
      <c r="AJ29" s="664"/>
      <c r="AK29" s="664"/>
      <c r="AL29" s="630" t="s">
        <v>134</v>
      </c>
      <c r="AM29" s="631"/>
      <c r="AN29" s="631"/>
      <c r="AO29" s="665"/>
      <c r="AP29" s="608"/>
      <c r="AQ29" s="609"/>
      <c r="AR29" s="609"/>
      <c r="AS29" s="609"/>
      <c r="AT29" s="609"/>
      <c r="AU29" s="609"/>
      <c r="AV29" s="609"/>
      <c r="AW29" s="609"/>
      <c r="AX29" s="609"/>
      <c r="AY29" s="609"/>
      <c r="AZ29" s="609"/>
      <c r="BA29" s="609"/>
      <c r="BB29" s="609"/>
      <c r="BC29" s="609"/>
      <c r="BD29" s="609"/>
      <c r="BE29" s="609"/>
      <c r="BF29" s="610"/>
      <c r="BG29" s="627"/>
      <c r="BH29" s="628"/>
      <c r="BI29" s="628"/>
      <c r="BJ29" s="628"/>
      <c r="BK29" s="628"/>
      <c r="BL29" s="628"/>
      <c r="BM29" s="628"/>
      <c r="BN29" s="629"/>
      <c r="BO29" s="663"/>
      <c r="BP29" s="663"/>
      <c r="BQ29" s="663"/>
      <c r="BR29" s="663"/>
      <c r="BS29" s="664"/>
      <c r="BT29" s="664"/>
      <c r="BU29" s="664"/>
      <c r="BV29" s="664"/>
      <c r="BW29" s="664"/>
      <c r="BX29" s="664"/>
      <c r="BY29" s="664"/>
      <c r="BZ29" s="664"/>
      <c r="CA29" s="664"/>
      <c r="CB29" s="695"/>
      <c r="CD29" s="640" t="s">
        <v>308</v>
      </c>
      <c r="CE29" s="641"/>
      <c r="CF29" s="624" t="s">
        <v>74</v>
      </c>
      <c r="CG29" s="625"/>
      <c r="CH29" s="625"/>
      <c r="CI29" s="625"/>
      <c r="CJ29" s="625"/>
      <c r="CK29" s="625"/>
      <c r="CL29" s="625"/>
      <c r="CM29" s="625"/>
      <c r="CN29" s="625"/>
      <c r="CO29" s="625"/>
      <c r="CP29" s="625"/>
      <c r="CQ29" s="626"/>
      <c r="CR29" s="627">
        <v>9731607</v>
      </c>
      <c r="CS29" s="636"/>
      <c r="CT29" s="636"/>
      <c r="CU29" s="636"/>
      <c r="CV29" s="636"/>
      <c r="CW29" s="636"/>
      <c r="CX29" s="636"/>
      <c r="CY29" s="637"/>
      <c r="CZ29" s="630">
        <v>8.6999999999999993</v>
      </c>
      <c r="DA29" s="638"/>
      <c r="DB29" s="638"/>
      <c r="DC29" s="639"/>
      <c r="DD29" s="633">
        <v>9128493</v>
      </c>
      <c r="DE29" s="636"/>
      <c r="DF29" s="636"/>
      <c r="DG29" s="636"/>
      <c r="DH29" s="636"/>
      <c r="DI29" s="636"/>
      <c r="DJ29" s="636"/>
      <c r="DK29" s="637"/>
      <c r="DL29" s="633">
        <v>9128493</v>
      </c>
      <c r="DM29" s="636"/>
      <c r="DN29" s="636"/>
      <c r="DO29" s="636"/>
      <c r="DP29" s="636"/>
      <c r="DQ29" s="636"/>
      <c r="DR29" s="636"/>
      <c r="DS29" s="636"/>
      <c r="DT29" s="636"/>
      <c r="DU29" s="636"/>
      <c r="DV29" s="637"/>
      <c r="DW29" s="630">
        <v>17.3</v>
      </c>
      <c r="DX29" s="638"/>
      <c r="DY29" s="638"/>
      <c r="DZ29" s="638"/>
      <c r="EA29" s="638"/>
      <c r="EB29" s="638"/>
      <c r="EC29" s="652"/>
    </row>
    <row r="30" spans="2:133" ht="11.25" customHeight="1" x14ac:dyDescent="0.2">
      <c r="B30" s="624" t="s">
        <v>309</v>
      </c>
      <c r="C30" s="625"/>
      <c r="D30" s="625"/>
      <c r="E30" s="625"/>
      <c r="F30" s="625"/>
      <c r="G30" s="625"/>
      <c r="H30" s="625"/>
      <c r="I30" s="625"/>
      <c r="J30" s="625"/>
      <c r="K30" s="625"/>
      <c r="L30" s="625"/>
      <c r="M30" s="625"/>
      <c r="N30" s="625"/>
      <c r="O30" s="625"/>
      <c r="P30" s="625"/>
      <c r="Q30" s="626"/>
      <c r="R30" s="627">
        <v>20858128</v>
      </c>
      <c r="S30" s="628"/>
      <c r="T30" s="628"/>
      <c r="U30" s="628"/>
      <c r="V30" s="628"/>
      <c r="W30" s="628"/>
      <c r="X30" s="628"/>
      <c r="Y30" s="629"/>
      <c r="Z30" s="663">
        <v>18.100000000000001</v>
      </c>
      <c r="AA30" s="663"/>
      <c r="AB30" s="663"/>
      <c r="AC30" s="663"/>
      <c r="AD30" s="664" t="s">
        <v>134</v>
      </c>
      <c r="AE30" s="664"/>
      <c r="AF30" s="664"/>
      <c r="AG30" s="664"/>
      <c r="AH30" s="664"/>
      <c r="AI30" s="664"/>
      <c r="AJ30" s="664"/>
      <c r="AK30" s="664"/>
      <c r="AL30" s="630" t="s">
        <v>134</v>
      </c>
      <c r="AM30" s="631"/>
      <c r="AN30" s="631"/>
      <c r="AO30" s="665"/>
      <c r="AP30" s="679" t="s">
        <v>227</v>
      </c>
      <c r="AQ30" s="680"/>
      <c r="AR30" s="680"/>
      <c r="AS30" s="680"/>
      <c r="AT30" s="680"/>
      <c r="AU30" s="680"/>
      <c r="AV30" s="680"/>
      <c r="AW30" s="680"/>
      <c r="AX30" s="680"/>
      <c r="AY30" s="680"/>
      <c r="AZ30" s="680"/>
      <c r="BA30" s="680"/>
      <c r="BB30" s="680"/>
      <c r="BC30" s="680"/>
      <c r="BD30" s="680"/>
      <c r="BE30" s="680"/>
      <c r="BF30" s="681"/>
      <c r="BG30" s="679" t="s">
        <v>310</v>
      </c>
      <c r="BH30" s="693"/>
      <c r="BI30" s="693"/>
      <c r="BJ30" s="693"/>
      <c r="BK30" s="693"/>
      <c r="BL30" s="693"/>
      <c r="BM30" s="693"/>
      <c r="BN30" s="693"/>
      <c r="BO30" s="693"/>
      <c r="BP30" s="693"/>
      <c r="BQ30" s="694"/>
      <c r="BR30" s="679" t="s">
        <v>311</v>
      </c>
      <c r="BS30" s="693"/>
      <c r="BT30" s="693"/>
      <c r="BU30" s="693"/>
      <c r="BV30" s="693"/>
      <c r="BW30" s="693"/>
      <c r="BX30" s="693"/>
      <c r="BY30" s="693"/>
      <c r="BZ30" s="693"/>
      <c r="CA30" s="693"/>
      <c r="CB30" s="694"/>
      <c r="CD30" s="642"/>
      <c r="CE30" s="643"/>
      <c r="CF30" s="624" t="s">
        <v>312</v>
      </c>
      <c r="CG30" s="625"/>
      <c r="CH30" s="625"/>
      <c r="CI30" s="625"/>
      <c r="CJ30" s="625"/>
      <c r="CK30" s="625"/>
      <c r="CL30" s="625"/>
      <c r="CM30" s="625"/>
      <c r="CN30" s="625"/>
      <c r="CO30" s="625"/>
      <c r="CP30" s="625"/>
      <c r="CQ30" s="626"/>
      <c r="CR30" s="627">
        <v>9230779</v>
      </c>
      <c r="CS30" s="628"/>
      <c r="CT30" s="628"/>
      <c r="CU30" s="628"/>
      <c r="CV30" s="628"/>
      <c r="CW30" s="628"/>
      <c r="CX30" s="628"/>
      <c r="CY30" s="629"/>
      <c r="CZ30" s="630">
        <v>8.1999999999999993</v>
      </c>
      <c r="DA30" s="638"/>
      <c r="DB30" s="638"/>
      <c r="DC30" s="639"/>
      <c r="DD30" s="633">
        <v>8838645</v>
      </c>
      <c r="DE30" s="628"/>
      <c r="DF30" s="628"/>
      <c r="DG30" s="628"/>
      <c r="DH30" s="628"/>
      <c r="DI30" s="628"/>
      <c r="DJ30" s="628"/>
      <c r="DK30" s="629"/>
      <c r="DL30" s="633">
        <v>8838645</v>
      </c>
      <c r="DM30" s="628"/>
      <c r="DN30" s="628"/>
      <c r="DO30" s="628"/>
      <c r="DP30" s="628"/>
      <c r="DQ30" s="628"/>
      <c r="DR30" s="628"/>
      <c r="DS30" s="628"/>
      <c r="DT30" s="628"/>
      <c r="DU30" s="628"/>
      <c r="DV30" s="629"/>
      <c r="DW30" s="630">
        <v>16.7</v>
      </c>
      <c r="DX30" s="638"/>
      <c r="DY30" s="638"/>
      <c r="DZ30" s="638"/>
      <c r="EA30" s="638"/>
      <c r="EB30" s="638"/>
      <c r="EC30" s="652"/>
    </row>
    <row r="31" spans="2:133" ht="11.25" customHeight="1" x14ac:dyDescent="0.2">
      <c r="B31" s="696" t="s">
        <v>313</v>
      </c>
      <c r="C31" s="697"/>
      <c r="D31" s="697"/>
      <c r="E31" s="697"/>
      <c r="F31" s="697"/>
      <c r="G31" s="697"/>
      <c r="H31" s="697"/>
      <c r="I31" s="697"/>
      <c r="J31" s="697"/>
      <c r="K31" s="697"/>
      <c r="L31" s="697"/>
      <c r="M31" s="697"/>
      <c r="N31" s="697"/>
      <c r="O31" s="697"/>
      <c r="P31" s="697"/>
      <c r="Q31" s="698"/>
      <c r="R31" s="627" t="s">
        <v>134</v>
      </c>
      <c r="S31" s="628"/>
      <c r="T31" s="628"/>
      <c r="U31" s="628"/>
      <c r="V31" s="628"/>
      <c r="W31" s="628"/>
      <c r="X31" s="628"/>
      <c r="Y31" s="629"/>
      <c r="Z31" s="663" t="s">
        <v>134</v>
      </c>
      <c r="AA31" s="663"/>
      <c r="AB31" s="663"/>
      <c r="AC31" s="663"/>
      <c r="AD31" s="664" t="s">
        <v>134</v>
      </c>
      <c r="AE31" s="664"/>
      <c r="AF31" s="664"/>
      <c r="AG31" s="664"/>
      <c r="AH31" s="664"/>
      <c r="AI31" s="664"/>
      <c r="AJ31" s="664"/>
      <c r="AK31" s="664"/>
      <c r="AL31" s="630" t="s">
        <v>134</v>
      </c>
      <c r="AM31" s="631"/>
      <c r="AN31" s="631"/>
      <c r="AO31" s="665"/>
      <c r="AP31" s="688" t="s">
        <v>314</v>
      </c>
      <c r="AQ31" s="689"/>
      <c r="AR31" s="689"/>
      <c r="AS31" s="689"/>
      <c r="AT31" s="690" t="s">
        <v>315</v>
      </c>
      <c r="AU31" s="218"/>
      <c r="AV31" s="218"/>
      <c r="AW31" s="218"/>
      <c r="AX31" s="676" t="s">
        <v>193</v>
      </c>
      <c r="AY31" s="677"/>
      <c r="AZ31" s="677"/>
      <c r="BA31" s="677"/>
      <c r="BB31" s="677"/>
      <c r="BC31" s="677"/>
      <c r="BD31" s="677"/>
      <c r="BE31" s="677"/>
      <c r="BF31" s="678"/>
      <c r="BG31" s="684">
        <v>99.2</v>
      </c>
      <c r="BH31" s="685"/>
      <c r="BI31" s="685"/>
      <c r="BJ31" s="685"/>
      <c r="BK31" s="685"/>
      <c r="BL31" s="685"/>
      <c r="BM31" s="686">
        <v>97.7</v>
      </c>
      <c r="BN31" s="685"/>
      <c r="BO31" s="685"/>
      <c r="BP31" s="685"/>
      <c r="BQ31" s="687"/>
      <c r="BR31" s="684">
        <v>99.4</v>
      </c>
      <c r="BS31" s="685"/>
      <c r="BT31" s="685"/>
      <c r="BU31" s="685"/>
      <c r="BV31" s="685"/>
      <c r="BW31" s="685"/>
      <c r="BX31" s="686">
        <v>97.7</v>
      </c>
      <c r="BY31" s="685"/>
      <c r="BZ31" s="685"/>
      <c r="CA31" s="685"/>
      <c r="CB31" s="687"/>
      <c r="CD31" s="642"/>
      <c r="CE31" s="643"/>
      <c r="CF31" s="624" t="s">
        <v>316</v>
      </c>
      <c r="CG31" s="625"/>
      <c r="CH31" s="625"/>
      <c r="CI31" s="625"/>
      <c r="CJ31" s="625"/>
      <c r="CK31" s="625"/>
      <c r="CL31" s="625"/>
      <c r="CM31" s="625"/>
      <c r="CN31" s="625"/>
      <c r="CO31" s="625"/>
      <c r="CP31" s="625"/>
      <c r="CQ31" s="626"/>
      <c r="CR31" s="627">
        <v>500828</v>
      </c>
      <c r="CS31" s="636"/>
      <c r="CT31" s="636"/>
      <c r="CU31" s="636"/>
      <c r="CV31" s="636"/>
      <c r="CW31" s="636"/>
      <c r="CX31" s="636"/>
      <c r="CY31" s="637"/>
      <c r="CZ31" s="630">
        <v>0.4</v>
      </c>
      <c r="DA31" s="638"/>
      <c r="DB31" s="638"/>
      <c r="DC31" s="639"/>
      <c r="DD31" s="633">
        <v>289848</v>
      </c>
      <c r="DE31" s="636"/>
      <c r="DF31" s="636"/>
      <c r="DG31" s="636"/>
      <c r="DH31" s="636"/>
      <c r="DI31" s="636"/>
      <c r="DJ31" s="636"/>
      <c r="DK31" s="637"/>
      <c r="DL31" s="633">
        <v>289848</v>
      </c>
      <c r="DM31" s="636"/>
      <c r="DN31" s="636"/>
      <c r="DO31" s="636"/>
      <c r="DP31" s="636"/>
      <c r="DQ31" s="636"/>
      <c r="DR31" s="636"/>
      <c r="DS31" s="636"/>
      <c r="DT31" s="636"/>
      <c r="DU31" s="636"/>
      <c r="DV31" s="637"/>
      <c r="DW31" s="630">
        <v>0.5</v>
      </c>
      <c r="DX31" s="638"/>
      <c r="DY31" s="638"/>
      <c r="DZ31" s="638"/>
      <c r="EA31" s="638"/>
      <c r="EB31" s="638"/>
      <c r="EC31" s="652"/>
    </row>
    <row r="32" spans="2:133" ht="11.25" customHeight="1" x14ac:dyDescent="0.2">
      <c r="B32" s="624" t="s">
        <v>317</v>
      </c>
      <c r="C32" s="625"/>
      <c r="D32" s="625"/>
      <c r="E32" s="625"/>
      <c r="F32" s="625"/>
      <c r="G32" s="625"/>
      <c r="H32" s="625"/>
      <c r="I32" s="625"/>
      <c r="J32" s="625"/>
      <c r="K32" s="625"/>
      <c r="L32" s="625"/>
      <c r="M32" s="625"/>
      <c r="N32" s="625"/>
      <c r="O32" s="625"/>
      <c r="P32" s="625"/>
      <c r="Q32" s="626"/>
      <c r="R32" s="627">
        <v>7194164</v>
      </c>
      <c r="S32" s="628"/>
      <c r="T32" s="628"/>
      <c r="U32" s="628"/>
      <c r="V32" s="628"/>
      <c r="W32" s="628"/>
      <c r="X32" s="628"/>
      <c r="Y32" s="629"/>
      <c r="Z32" s="663">
        <v>6.2</v>
      </c>
      <c r="AA32" s="663"/>
      <c r="AB32" s="663"/>
      <c r="AC32" s="663"/>
      <c r="AD32" s="664" t="s">
        <v>134</v>
      </c>
      <c r="AE32" s="664"/>
      <c r="AF32" s="664"/>
      <c r="AG32" s="664"/>
      <c r="AH32" s="664"/>
      <c r="AI32" s="664"/>
      <c r="AJ32" s="664"/>
      <c r="AK32" s="664"/>
      <c r="AL32" s="630" t="s">
        <v>134</v>
      </c>
      <c r="AM32" s="631"/>
      <c r="AN32" s="631"/>
      <c r="AO32" s="665"/>
      <c r="AP32" s="666"/>
      <c r="AQ32" s="667"/>
      <c r="AR32" s="667"/>
      <c r="AS32" s="667"/>
      <c r="AT32" s="691"/>
      <c r="AU32" s="214" t="s">
        <v>318</v>
      </c>
      <c r="AX32" s="624" t="s">
        <v>319</v>
      </c>
      <c r="AY32" s="625"/>
      <c r="AZ32" s="625"/>
      <c r="BA32" s="625"/>
      <c r="BB32" s="625"/>
      <c r="BC32" s="625"/>
      <c r="BD32" s="625"/>
      <c r="BE32" s="625"/>
      <c r="BF32" s="626"/>
      <c r="BG32" s="683">
        <v>99.1</v>
      </c>
      <c r="BH32" s="636"/>
      <c r="BI32" s="636"/>
      <c r="BJ32" s="636"/>
      <c r="BK32" s="636"/>
      <c r="BL32" s="636"/>
      <c r="BM32" s="631">
        <v>97.2</v>
      </c>
      <c r="BN32" s="636"/>
      <c r="BO32" s="636"/>
      <c r="BP32" s="636"/>
      <c r="BQ32" s="661"/>
      <c r="BR32" s="683">
        <v>99.4</v>
      </c>
      <c r="BS32" s="636"/>
      <c r="BT32" s="636"/>
      <c r="BU32" s="636"/>
      <c r="BV32" s="636"/>
      <c r="BW32" s="636"/>
      <c r="BX32" s="631">
        <v>97.4</v>
      </c>
      <c r="BY32" s="636"/>
      <c r="BZ32" s="636"/>
      <c r="CA32" s="636"/>
      <c r="CB32" s="661"/>
      <c r="CD32" s="644"/>
      <c r="CE32" s="645"/>
      <c r="CF32" s="624" t="s">
        <v>320</v>
      </c>
      <c r="CG32" s="625"/>
      <c r="CH32" s="625"/>
      <c r="CI32" s="625"/>
      <c r="CJ32" s="625"/>
      <c r="CK32" s="625"/>
      <c r="CL32" s="625"/>
      <c r="CM32" s="625"/>
      <c r="CN32" s="625"/>
      <c r="CO32" s="625"/>
      <c r="CP32" s="625"/>
      <c r="CQ32" s="626"/>
      <c r="CR32" s="627">
        <v>7847</v>
      </c>
      <c r="CS32" s="628"/>
      <c r="CT32" s="628"/>
      <c r="CU32" s="628"/>
      <c r="CV32" s="628"/>
      <c r="CW32" s="628"/>
      <c r="CX32" s="628"/>
      <c r="CY32" s="629"/>
      <c r="CZ32" s="630">
        <v>0</v>
      </c>
      <c r="DA32" s="638"/>
      <c r="DB32" s="638"/>
      <c r="DC32" s="639"/>
      <c r="DD32" s="633">
        <v>7847</v>
      </c>
      <c r="DE32" s="628"/>
      <c r="DF32" s="628"/>
      <c r="DG32" s="628"/>
      <c r="DH32" s="628"/>
      <c r="DI32" s="628"/>
      <c r="DJ32" s="628"/>
      <c r="DK32" s="629"/>
      <c r="DL32" s="633">
        <v>7847</v>
      </c>
      <c r="DM32" s="628"/>
      <c r="DN32" s="628"/>
      <c r="DO32" s="628"/>
      <c r="DP32" s="628"/>
      <c r="DQ32" s="628"/>
      <c r="DR32" s="628"/>
      <c r="DS32" s="628"/>
      <c r="DT32" s="628"/>
      <c r="DU32" s="628"/>
      <c r="DV32" s="629"/>
      <c r="DW32" s="630">
        <v>0</v>
      </c>
      <c r="DX32" s="638"/>
      <c r="DY32" s="638"/>
      <c r="DZ32" s="638"/>
      <c r="EA32" s="638"/>
      <c r="EB32" s="638"/>
      <c r="EC32" s="652"/>
    </row>
    <row r="33" spans="2:133" ht="11.25" customHeight="1" x14ac:dyDescent="0.2">
      <c r="B33" s="624" t="s">
        <v>321</v>
      </c>
      <c r="C33" s="625"/>
      <c r="D33" s="625"/>
      <c r="E33" s="625"/>
      <c r="F33" s="625"/>
      <c r="G33" s="625"/>
      <c r="H33" s="625"/>
      <c r="I33" s="625"/>
      <c r="J33" s="625"/>
      <c r="K33" s="625"/>
      <c r="L33" s="625"/>
      <c r="M33" s="625"/>
      <c r="N33" s="625"/>
      <c r="O33" s="625"/>
      <c r="P33" s="625"/>
      <c r="Q33" s="626"/>
      <c r="R33" s="627">
        <v>304219</v>
      </c>
      <c r="S33" s="628"/>
      <c r="T33" s="628"/>
      <c r="U33" s="628"/>
      <c r="V33" s="628"/>
      <c r="W33" s="628"/>
      <c r="X33" s="628"/>
      <c r="Y33" s="629"/>
      <c r="Z33" s="663">
        <v>0.3</v>
      </c>
      <c r="AA33" s="663"/>
      <c r="AB33" s="663"/>
      <c r="AC33" s="663"/>
      <c r="AD33" s="664">
        <v>1555</v>
      </c>
      <c r="AE33" s="664"/>
      <c r="AF33" s="664"/>
      <c r="AG33" s="664"/>
      <c r="AH33" s="664"/>
      <c r="AI33" s="664"/>
      <c r="AJ33" s="664"/>
      <c r="AK33" s="664"/>
      <c r="AL33" s="630">
        <v>0</v>
      </c>
      <c r="AM33" s="631"/>
      <c r="AN33" s="631"/>
      <c r="AO33" s="665"/>
      <c r="AP33" s="668"/>
      <c r="AQ33" s="669"/>
      <c r="AR33" s="669"/>
      <c r="AS33" s="669"/>
      <c r="AT33" s="692"/>
      <c r="AU33" s="219"/>
      <c r="AV33" s="219"/>
      <c r="AW33" s="219"/>
      <c r="AX33" s="608" t="s">
        <v>322</v>
      </c>
      <c r="AY33" s="609"/>
      <c r="AZ33" s="609"/>
      <c r="BA33" s="609"/>
      <c r="BB33" s="609"/>
      <c r="BC33" s="609"/>
      <c r="BD33" s="609"/>
      <c r="BE33" s="609"/>
      <c r="BF33" s="610"/>
      <c r="BG33" s="682">
        <v>99.2</v>
      </c>
      <c r="BH33" s="612"/>
      <c r="BI33" s="612"/>
      <c r="BJ33" s="612"/>
      <c r="BK33" s="612"/>
      <c r="BL33" s="612"/>
      <c r="BM33" s="656">
        <v>97.8</v>
      </c>
      <c r="BN33" s="612"/>
      <c r="BO33" s="612"/>
      <c r="BP33" s="612"/>
      <c r="BQ33" s="650"/>
      <c r="BR33" s="682">
        <v>99.3</v>
      </c>
      <c r="BS33" s="612"/>
      <c r="BT33" s="612"/>
      <c r="BU33" s="612"/>
      <c r="BV33" s="612"/>
      <c r="BW33" s="612"/>
      <c r="BX33" s="656">
        <v>97.7</v>
      </c>
      <c r="BY33" s="612"/>
      <c r="BZ33" s="612"/>
      <c r="CA33" s="612"/>
      <c r="CB33" s="650"/>
      <c r="CD33" s="624" t="s">
        <v>323</v>
      </c>
      <c r="CE33" s="625"/>
      <c r="CF33" s="625"/>
      <c r="CG33" s="625"/>
      <c r="CH33" s="625"/>
      <c r="CI33" s="625"/>
      <c r="CJ33" s="625"/>
      <c r="CK33" s="625"/>
      <c r="CL33" s="625"/>
      <c r="CM33" s="625"/>
      <c r="CN33" s="625"/>
      <c r="CO33" s="625"/>
      <c r="CP33" s="625"/>
      <c r="CQ33" s="626"/>
      <c r="CR33" s="627">
        <v>57808144</v>
      </c>
      <c r="CS33" s="636"/>
      <c r="CT33" s="636"/>
      <c r="CU33" s="636"/>
      <c r="CV33" s="636"/>
      <c r="CW33" s="636"/>
      <c r="CX33" s="636"/>
      <c r="CY33" s="637"/>
      <c r="CZ33" s="630">
        <v>51.4</v>
      </c>
      <c r="DA33" s="638"/>
      <c r="DB33" s="638"/>
      <c r="DC33" s="639"/>
      <c r="DD33" s="633">
        <v>32133416</v>
      </c>
      <c r="DE33" s="636"/>
      <c r="DF33" s="636"/>
      <c r="DG33" s="636"/>
      <c r="DH33" s="636"/>
      <c r="DI33" s="636"/>
      <c r="DJ33" s="636"/>
      <c r="DK33" s="637"/>
      <c r="DL33" s="633">
        <v>20805771</v>
      </c>
      <c r="DM33" s="636"/>
      <c r="DN33" s="636"/>
      <c r="DO33" s="636"/>
      <c r="DP33" s="636"/>
      <c r="DQ33" s="636"/>
      <c r="DR33" s="636"/>
      <c r="DS33" s="636"/>
      <c r="DT33" s="636"/>
      <c r="DU33" s="636"/>
      <c r="DV33" s="637"/>
      <c r="DW33" s="630">
        <v>39.4</v>
      </c>
      <c r="DX33" s="638"/>
      <c r="DY33" s="638"/>
      <c r="DZ33" s="638"/>
      <c r="EA33" s="638"/>
      <c r="EB33" s="638"/>
      <c r="EC33" s="652"/>
    </row>
    <row r="34" spans="2:133" ht="11.25" customHeight="1" x14ac:dyDescent="0.2">
      <c r="B34" s="624" t="s">
        <v>324</v>
      </c>
      <c r="C34" s="625"/>
      <c r="D34" s="625"/>
      <c r="E34" s="625"/>
      <c r="F34" s="625"/>
      <c r="G34" s="625"/>
      <c r="H34" s="625"/>
      <c r="I34" s="625"/>
      <c r="J34" s="625"/>
      <c r="K34" s="625"/>
      <c r="L34" s="625"/>
      <c r="M34" s="625"/>
      <c r="N34" s="625"/>
      <c r="O34" s="625"/>
      <c r="P34" s="625"/>
      <c r="Q34" s="626"/>
      <c r="R34" s="627">
        <v>936947</v>
      </c>
      <c r="S34" s="628"/>
      <c r="T34" s="628"/>
      <c r="U34" s="628"/>
      <c r="V34" s="628"/>
      <c r="W34" s="628"/>
      <c r="X34" s="628"/>
      <c r="Y34" s="629"/>
      <c r="Z34" s="663">
        <v>0.8</v>
      </c>
      <c r="AA34" s="663"/>
      <c r="AB34" s="663"/>
      <c r="AC34" s="663"/>
      <c r="AD34" s="664" t="s">
        <v>134</v>
      </c>
      <c r="AE34" s="664"/>
      <c r="AF34" s="664"/>
      <c r="AG34" s="664"/>
      <c r="AH34" s="664"/>
      <c r="AI34" s="664"/>
      <c r="AJ34" s="664"/>
      <c r="AK34" s="664"/>
      <c r="AL34" s="630" t="s">
        <v>134</v>
      </c>
      <c r="AM34" s="631"/>
      <c r="AN34" s="631"/>
      <c r="AO34" s="665"/>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4" t="s">
        <v>325</v>
      </c>
      <c r="CE34" s="625"/>
      <c r="CF34" s="625"/>
      <c r="CG34" s="625"/>
      <c r="CH34" s="625"/>
      <c r="CI34" s="625"/>
      <c r="CJ34" s="625"/>
      <c r="CK34" s="625"/>
      <c r="CL34" s="625"/>
      <c r="CM34" s="625"/>
      <c r="CN34" s="625"/>
      <c r="CO34" s="625"/>
      <c r="CP34" s="625"/>
      <c r="CQ34" s="626"/>
      <c r="CR34" s="627">
        <v>16237894</v>
      </c>
      <c r="CS34" s="628"/>
      <c r="CT34" s="628"/>
      <c r="CU34" s="628"/>
      <c r="CV34" s="628"/>
      <c r="CW34" s="628"/>
      <c r="CX34" s="628"/>
      <c r="CY34" s="629"/>
      <c r="CZ34" s="630">
        <v>14.5</v>
      </c>
      <c r="DA34" s="638"/>
      <c r="DB34" s="638"/>
      <c r="DC34" s="639"/>
      <c r="DD34" s="633">
        <v>10171284</v>
      </c>
      <c r="DE34" s="628"/>
      <c r="DF34" s="628"/>
      <c r="DG34" s="628"/>
      <c r="DH34" s="628"/>
      <c r="DI34" s="628"/>
      <c r="DJ34" s="628"/>
      <c r="DK34" s="629"/>
      <c r="DL34" s="633">
        <v>7561626</v>
      </c>
      <c r="DM34" s="628"/>
      <c r="DN34" s="628"/>
      <c r="DO34" s="628"/>
      <c r="DP34" s="628"/>
      <c r="DQ34" s="628"/>
      <c r="DR34" s="628"/>
      <c r="DS34" s="628"/>
      <c r="DT34" s="628"/>
      <c r="DU34" s="628"/>
      <c r="DV34" s="629"/>
      <c r="DW34" s="630">
        <v>14.3</v>
      </c>
      <c r="DX34" s="638"/>
      <c r="DY34" s="638"/>
      <c r="DZ34" s="638"/>
      <c r="EA34" s="638"/>
      <c r="EB34" s="638"/>
      <c r="EC34" s="652"/>
    </row>
    <row r="35" spans="2:133" ht="11.25" customHeight="1" x14ac:dyDescent="0.2">
      <c r="B35" s="624" t="s">
        <v>326</v>
      </c>
      <c r="C35" s="625"/>
      <c r="D35" s="625"/>
      <c r="E35" s="625"/>
      <c r="F35" s="625"/>
      <c r="G35" s="625"/>
      <c r="H35" s="625"/>
      <c r="I35" s="625"/>
      <c r="J35" s="625"/>
      <c r="K35" s="625"/>
      <c r="L35" s="625"/>
      <c r="M35" s="625"/>
      <c r="N35" s="625"/>
      <c r="O35" s="625"/>
      <c r="P35" s="625"/>
      <c r="Q35" s="626"/>
      <c r="R35" s="627">
        <v>1432610</v>
      </c>
      <c r="S35" s="628"/>
      <c r="T35" s="628"/>
      <c r="U35" s="628"/>
      <c r="V35" s="628"/>
      <c r="W35" s="628"/>
      <c r="X35" s="628"/>
      <c r="Y35" s="629"/>
      <c r="Z35" s="663">
        <v>1.2</v>
      </c>
      <c r="AA35" s="663"/>
      <c r="AB35" s="663"/>
      <c r="AC35" s="663"/>
      <c r="AD35" s="664" t="s">
        <v>134</v>
      </c>
      <c r="AE35" s="664"/>
      <c r="AF35" s="664"/>
      <c r="AG35" s="664"/>
      <c r="AH35" s="664"/>
      <c r="AI35" s="664"/>
      <c r="AJ35" s="664"/>
      <c r="AK35" s="664"/>
      <c r="AL35" s="630" t="s">
        <v>134</v>
      </c>
      <c r="AM35" s="631"/>
      <c r="AN35" s="631"/>
      <c r="AO35" s="665"/>
      <c r="AP35" s="222"/>
      <c r="AQ35" s="679" t="s">
        <v>327</v>
      </c>
      <c r="AR35" s="680"/>
      <c r="AS35" s="680"/>
      <c r="AT35" s="680"/>
      <c r="AU35" s="680"/>
      <c r="AV35" s="680"/>
      <c r="AW35" s="680"/>
      <c r="AX35" s="680"/>
      <c r="AY35" s="680"/>
      <c r="AZ35" s="680"/>
      <c r="BA35" s="680"/>
      <c r="BB35" s="680"/>
      <c r="BC35" s="680"/>
      <c r="BD35" s="680"/>
      <c r="BE35" s="680"/>
      <c r="BF35" s="681"/>
      <c r="BG35" s="679" t="s">
        <v>328</v>
      </c>
      <c r="BH35" s="680"/>
      <c r="BI35" s="680"/>
      <c r="BJ35" s="680"/>
      <c r="BK35" s="680"/>
      <c r="BL35" s="680"/>
      <c r="BM35" s="680"/>
      <c r="BN35" s="680"/>
      <c r="BO35" s="680"/>
      <c r="BP35" s="680"/>
      <c r="BQ35" s="680"/>
      <c r="BR35" s="680"/>
      <c r="BS35" s="680"/>
      <c r="BT35" s="680"/>
      <c r="BU35" s="680"/>
      <c r="BV35" s="680"/>
      <c r="BW35" s="680"/>
      <c r="BX35" s="680"/>
      <c r="BY35" s="680"/>
      <c r="BZ35" s="680"/>
      <c r="CA35" s="680"/>
      <c r="CB35" s="681"/>
      <c r="CD35" s="624" t="s">
        <v>329</v>
      </c>
      <c r="CE35" s="625"/>
      <c r="CF35" s="625"/>
      <c r="CG35" s="625"/>
      <c r="CH35" s="625"/>
      <c r="CI35" s="625"/>
      <c r="CJ35" s="625"/>
      <c r="CK35" s="625"/>
      <c r="CL35" s="625"/>
      <c r="CM35" s="625"/>
      <c r="CN35" s="625"/>
      <c r="CO35" s="625"/>
      <c r="CP35" s="625"/>
      <c r="CQ35" s="626"/>
      <c r="CR35" s="627">
        <v>1203269</v>
      </c>
      <c r="CS35" s="636"/>
      <c r="CT35" s="636"/>
      <c r="CU35" s="636"/>
      <c r="CV35" s="636"/>
      <c r="CW35" s="636"/>
      <c r="CX35" s="636"/>
      <c r="CY35" s="637"/>
      <c r="CZ35" s="630">
        <v>1.1000000000000001</v>
      </c>
      <c r="DA35" s="638"/>
      <c r="DB35" s="638"/>
      <c r="DC35" s="639"/>
      <c r="DD35" s="633">
        <v>933412</v>
      </c>
      <c r="DE35" s="636"/>
      <c r="DF35" s="636"/>
      <c r="DG35" s="636"/>
      <c r="DH35" s="636"/>
      <c r="DI35" s="636"/>
      <c r="DJ35" s="636"/>
      <c r="DK35" s="637"/>
      <c r="DL35" s="633">
        <v>749956</v>
      </c>
      <c r="DM35" s="636"/>
      <c r="DN35" s="636"/>
      <c r="DO35" s="636"/>
      <c r="DP35" s="636"/>
      <c r="DQ35" s="636"/>
      <c r="DR35" s="636"/>
      <c r="DS35" s="636"/>
      <c r="DT35" s="636"/>
      <c r="DU35" s="636"/>
      <c r="DV35" s="637"/>
      <c r="DW35" s="630">
        <v>1.4</v>
      </c>
      <c r="DX35" s="638"/>
      <c r="DY35" s="638"/>
      <c r="DZ35" s="638"/>
      <c r="EA35" s="638"/>
      <c r="EB35" s="638"/>
      <c r="EC35" s="652"/>
    </row>
    <row r="36" spans="2:133" ht="11.25" customHeight="1" x14ac:dyDescent="0.2">
      <c r="B36" s="624" t="s">
        <v>330</v>
      </c>
      <c r="C36" s="625"/>
      <c r="D36" s="625"/>
      <c r="E36" s="625"/>
      <c r="F36" s="625"/>
      <c r="G36" s="625"/>
      <c r="H36" s="625"/>
      <c r="I36" s="625"/>
      <c r="J36" s="625"/>
      <c r="K36" s="625"/>
      <c r="L36" s="625"/>
      <c r="M36" s="625"/>
      <c r="N36" s="625"/>
      <c r="O36" s="625"/>
      <c r="P36" s="625"/>
      <c r="Q36" s="626"/>
      <c r="R36" s="627">
        <v>3769887</v>
      </c>
      <c r="S36" s="628"/>
      <c r="T36" s="628"/>
      <c r="U36" s="628"/>
      <c r="V36" s="628"/>
      <c r="W36" s="628"/>
      <c r="X36" s="628"/>
      <c r="Y36" s="629"/>
      <c r="Z36" s="663">
        <v>3.3</v>
      </c>
      <c r="AA36" s="663"/>
      <c r="AB36" s="663"/>
      <c r="AC36" s="663"/>
      <c r="AD36" s="664" t="s">
        <v>134</v>
      </c>
      <c r="AE36" s="664"/>
      <c r="AF36" s="664"/>
      <c r="AG36" s="664"/>
      <c r="AH36" s="664"/>
      <c r="AI36" s="664"/>
      <c r="AJ36" s="664"/>
      <c r="AK36" s="664"/>
      <c r="AL36" s="630" t="s">
        <v>134</v>
      </c>
      <c r="AM36" s="631"/>
      <c r="AN36" s="631"/>
      <c r="AO36" s="665"/>
      <c r="AP36" s="222"/>
      <c r="AQ36" s="670" t="s">
        <v>331</v>
      </c>
      <c r="AR36" s="671"/>
      <c r="AS36" s="671"/>
      <c r="AT36" s="671"/>
      <c r="AU36" s="671"/>
      <c r="AV36" s="671"/>
      <c r="AW36" s="671"/>
      <c r="AX36" s="671"/>
      <c r="AY36" s="672"/>
      <c r="AZ36" s="673">
        <v>13693211</v>
      </c>
      <c r="BA36" s="674"/>
      <c r="BB36" s="674"/>
      <c r="BC36" s="674"/>
      <c r="BD36" s="674"/>
      <c r="BE36" s="674"/>
      <c r="BF36" s="675"/>
      <c r="BG36" s="676" t="s">
        <v>332</v>
      </c>
      <c r="BH36" s="677"/>
      <c r="BI36" s="677"/>
      <c r="BJ36" s="677"/>
      <c r="BK36" s="677"/>
      <c r="BL36" s="677"/>
      <c r="BM36" s="677"/>
      <c r="BN36" s="677"/>
      <c r="BO36" s="677"/>
      <c r="BP36" s="677"/>
      <c r="BQ36" s="677"/>
      <c r="BR36" s="677"/>
      <c r="BS36" s="677"/>
      <c r="BT36" s="677"/>
      <c r="BU36" s="678"/>
      <c r="BV36" s="673">
        <v>69793</v>
      </c>
      <c r="BW36" s="674"/>
      <c r="BX36" s="674"/>
      <c r="BY36" s="674"/>
      <c r="BZ36" s="674"/>
      <c r="CA36" s="674"/>
      <c r="CB36" s="675"/>
      <c r="CD36" s="624" t="s">
        <v>333</v>
      </c>
      <c r="CE36" s="625"/>
      <c r="CF36" s="625"/>
      <c r="CG36" s="625"/>
      <c r="CH36" s="625"/>
      <c r="CI36" s="625"/>
      <c r="CJ36" s="625"/>
      <c r="CK36" s="625"/>
      <c r="CL36" s="625"/>
      <c r="CM36" s="625"/>
      <c r="CN36" s="625"/>
      <c r="CO36" s="625"/>
      <c r="CP36" s="625"/>
      <c r="CQ36" s="626"/>
      <c r="CR36" s="627">
        <v>16487289</v>
      </c>
      <c r="CS36" s="628"/>
      <c r="CT36" s="628"/>
      <c r="CU36" s="628"/>
      <c r="CV36" s="628"/>
      <c r="CW36" s="628"/>
      <c r="CX36" s="628"/>
      <c r="CY36" s="629"/>
      <c r="CZ36" s="630">
        <v>14.7</v>
      </c>
      <c r="DA36" s="638"/>
      <c r="DB36" s="638"/>
      <c r="DC36" s="639"/>
      <c r="DD36" s="633">
        <v>13750933</v>
      </c>
      <c r="DE36" s="628"/>
      <c r="DF36" s="628"/>
      <c r="DG36" s="628"/>
      <c r="DH36" s="628"/>
      <c r="DI36" s="628"/>
      <c r="DJ36" s="628"/>
      <c r="DK36" s="629"/>
      <c r="DL36" s="633">
        <v>7094225</v>
      </c>
      <c r="DM36" s="628"/>
      <c r="DN36" s="628"/>
      <c r="DO36" s="628"/>
      <c r="DP36" s="628"/>
      <c r="DQ36" s="628"/>
      <c r="DR36" s="628"/>
      <c r="DS36" s="628"/>
      <c r="DT36" s="628"/>
      <c r="DU36" s="628"/>
      <c r="DV36" s="629"/>
      <c r="DW36" s="630">
        <v>13.4</v>
      </c>
      <c r="DX36" s="638"/>
      <c r="DY36" s="638"/>
      <c r="DZ36" s="638"/>
      <c r="EA36" s="638"/>
      <c r="EB36" s="638"/>
      <c r="EC36" s="652"/>
    </row>
    <row r="37" spans="2:133" ht="11.25" customHeight="1" x14ac:dyDescent="0.2">
      <c r="B37" s="624" t="s">
        <v>334</v>
      </c>
      <c r="C37" s="625"/>
      <c r="D37" s="625"/>
      <c r="E37" s="625"/>
      <c r="F37" s="625"/>
      <c r="G37" s="625"/>
      <c r="H37" s="625"/>
      <c r="I37" s="625"/>
      <c r="J37" s="625"/>
      <c r="K37" s="625"/>
      <c r="L37" s="625"/>
      <c r="M37" s="625"/>
      <c r="N37" s="625"/>
      <c r="O37" s="625"/>
      <c r="P37" s="625"/>
      <c r="Q37" s="626"/>
      <c r="R37" s="627">
        <v>16264160</v>
      </c>
      <c r="S37" s="628"/>
      <c r="T37" s="628"/>
      <c r="U37" s="628"/>
      <c r="V37" s="628"/>
      <c r="W37" s="628"/>
      <c r="X37" s="628"/>
      <c r="Y37" s="629"/>
      <c r="Z37" s="663">
        <v>14.1</v>
      </c>
      <c r="AA37" s="663"/>
      <c r="AB37" s="663"/>
      <c r="AC37" s="663"/>
      <c r="AD37" s="664">
        <v>258</v>
      </c>
      <c r="AE37" s="664"/>
      <c r="AF37" s="664"/>
      <c r="AG37" s="664"/>
      <c r="AH37" s="664"/>
      <c r="AI37" s="664"/>
      <c r="AJ37" s="664"/>
      <c r="AK37" s="664"/>
      <c r="AL37" s="630">
        <v>0</v>
      </c>
      <c r="AM37" s="631"/>
      <c r="AN37" s="631"/>
      <c r="AO37" s="665"/>
      <c r="AQ37" s="658" t="s">
        <v>335</v>
      </c>
      <c r="AR37" s="659"/>
      <c r="AS37" s="659"/>
      <c r="AT37" s="659"/>
      <c r="AU37" s="659"/>
      <c r="AV37" s="659"/>
      <c r="AW37" s="659"/>
      <c r="AX37" s="659"/>
      <c r="AY37" s="660"/>
      <c r="AZ37" s="627">
        <v>4017697</v>
      </c>
      <c r="BA37" s="628"/>
      <c r="BB37" s="628"/>
      <c r="BC37" s="628"/>
      <c r="BD37" s="636"/>
      <c r="BE37" s="636"/>
      <c r="BF37" s="661"/>
      <c r="BG37" s="624" t="s">
        <v>336</v>
      </c>
      <c r="BH37" s="625"/>
      <c r="BI37" s="625"/>
      <c r="BJ37" s="625"/>
      <c r="BK37" s="625"/>
      <c r="BL37" s="625"/>
      <c r="BM37" s="625"/>
      <c r="BN37" s="625"/>
      <c r="BO37" s="625"/>
      <c r="BP37" s="625"/>
      <c r="BQ37" s="625"/>
      <c r="BR37" s="625"/>
      <c r="BS37" s="625"/>
      <c r="BT37" s="625"/>
      <c r="BU37" s="626"/>
      <c r="BV37" s="627">
        <v>-241020</v>
      </c>
      <c r="BW37" s="628"/>
      <c r="BX37" s="628"/>
      <c r="BY37" s="628"/>
      <c r="BZ37" s="628"/>
      <c r="CA37" s="628"/>
      <c r="CB37" s="662"/>
      <c r="CD37" s="624" t="s">
        <v>337</v>
      </c>
      <c r="CE37" s="625"/>
      <c r="CF37" s="625"/>
      <c r="CG37" s="625"/>
      <c r="CH37" s="625"/>
      <c r="CI37" s="625"/>
      <c r="CJ37" s="625"/>
      <c r="CK37" s="625"/>
      <c r="CL37" s="625"/>
      <c r="CM37" s="625"/>
      <c r="CN37" s="625"/>
      <c r="CO37" s="625"/>
      <c r="CP37" s="625"/>
      <c r="CQ37" s="626"/>
      <c r="CR37" s="627">
        <v>4160290</v>
      </c>
      <c r="CS37" s="636"/>
      <c r="CT37" s="636"/>
      <c r="CU37" s="636"/>
      <c r="CV37" s="636"/>
      <c r="CW37" s="636"/>
      <c r="CX37" s="636"/>
      <c r="CY37" s="637"/>
      <c r="CZ37" s="630">
        <v>3.7</v>
      </c>
      <c r="DA37" s="638"/>
      <c r="DB37" s="638"/>
      <c r="DC37" s="639"/>
      <c r="DD37" s="633">
        <v>3050790</v>
      </c>
      <c r="DE37" s="636"/>
      <c r="DF37" s="636"/>
      <c r="DG37" s="636"/>
      <c r="DH37" s="636"/>
      <c r="DI37" s="636"/>
      <c r="DJ37" s="636"/>
      <c r="DK37" s="637"/>
      <c r="DL37" s="633">
        <v>2569481</v>
      </c>
      <c r="DM37" s="636"/>
      <c r="DN37" s="636"/>
      <c r="DO37" s="636"/>
      <c r="DP37" s="636"/>
      <c r="DQ37" s="636"/>
      <c r="DR37" s="636"/>
      <c r="DS37" s="636"/>
      <c r="DT37" s="636"/>
      <c r="DU37" s="636"/>
      <c r="DV37" s="637"/>
      <c r="DW37" s="630">
        <v>4.9000000000000004</v>
      </c>
      <c r="DX37" s="638"/>
      <c r="DY37" s="638"/>
      <c r="DZ37" s="638"/>
      <c r="EA37" s="638"/>
      <c r="EB37" s="638"/>
      <c r="EC37" s="652"/>
    </row>
    <row r="38" spans="2:133" ht="11.25" customHeight="1" x14ac:dyDescent="0.2">
      <c r="B38" s="624" t="s">
        <v>338</v>
      </c>
      <c r="C38" s="625"/>
      <c r="D38" s="625"/>
      <c r="E38" s="625"/>
      <c r="F38" s="625"/>
      <c r="G38" s="625"/>
      <c r="H38" s="625"/>
      <c r="I38" s="625"/>
      <c r="J38" s="625"/>
      <c r="K38" s="625"/>
      <c r="L38" s="625"/>
      <c r="M38" s="625"/>
      <c r="N38" s="625"/>
      <c r="O38" s="625"/>
      <c r="P38" s="625"/>
      <c r="Q38" s="626"/>
      <c r="R38" s="627">
        <v>8365720</v>
      </c>
      <c r="S38" s="628"/>
      <c r="T38" s="628"/>
      <c r="U38" s="628"/>
      <c r="V38" s="628"/>
      <c r="W38" s="628"/>
      <c r="X38" s="628"/>
      <c r="Y38" s="629"/>
      <c r="Z38" s="663">
        <v>7.3</v>
      </c>
      <c r="AA38" s="663"/>
      <c r="AB38" s="663"/>
      <c r="AC38" s="663"/>
      <c r="AD38" s="664" t="s">
        <v>134</v>
      </c>
      <c r="AE38" s="664"/>
      <c r="AF38" s="664"/>
      <c r="AG38" s="664"/>
      <c r="AH38" s="664"/>
      <c r="AI38" s="664"/>
      <c r="AJ38" s="664"/>
      <c r="AK38" s="664"/>
      <c r="AL38" s="630" t="s">
        <v>134</v>
      </c>
      <c r="AM38" s="631"/>
      <c r="AN38" s="631"/>
      <c r="AO38" s="665"/>
      <c r="AQ38" s="658" t="s">
        <v>339</v>
      </c>
      <c r="AR38" s="659"/>
      <c r="AS38" s="659"/>
      <c r="AT38" s="659"/>
      <c r="AU38" s="659"/>
      <c r="AV38" s="659"/>
      <c r="AW38" s="659"/>
      <c r="AX38" s="659"/>
      <c r="AY38" s="660"/>
      <c r="AZ38" s="627">
        <v>1379157</v>
      </c>
      <c r="BA38" s="628"/>
      <c r="BB38" s="628"/>
      <c r="BC38" s="628"/>
      <c r="BD38" s="636"/>
      <c r="BE38" s="636"/>
      <c r="BF38" s="661"/>
      <c r="BG38" s="624" t="s">
        <v>340</v>
      </c>
      <c r="BH38" s="625"/>
      <c r="BI38" s="625"/>
      <c r="BJ38" s="625"/>
      <c r="BK38" s="625"/>
      <c r="BL38" s="625"/>
      <c r="BM38" s="625"/>
      <c r="BN38" s="625"/>
      <c r="BO38" s="625"/>
      <c r="BP38" s="625"/>
      <c r="BQ38" s="625"/>
      <c r="BR38" s="625"/>
      <c r="BS38" s="625"/>
      <c r="BT38" s="625"/>
      <c r="BU38" s="626"/>
      <c r="BV38" s="627">
        <v>22917</v>
      </c>
      <c r="BW38" s="628"/>
      <c r="BX38" s="628"/>
      <c r="BY38" s="628"/>
      <c r="BZ38" s="628"/>
      <c r="CA38" s="628"/>
      <c r="CB38" s="662"/>
      <c r="CD38" s="624" t="s">
        <v>341</v>
      </c>
      <c r="CE38" s="625"/>
      <c r="CF38" s="625"/>
      <c r="CG38" s="625"/>
      <c r="CH38" s="625"/>
      <c r="CI38" s="625"/>
      <c r="CJ38" s="625"/>
      <c r="CK38" s="625"/>
      <c r="CL38" s="625"/>
      <c r="CM38" s="625"/>
      <c r="CN38" s="625"/>
      <c r="CO38" s="625"/>
      <c r="CP38" s="625"/>
      <c r="CQ38" s="626"/>
      <c r="CR38" s="627">
        <v>7102869</v>
      </c>
      <c r="CS38" s="628"/>
      <c r="CT38" s="628"/>
      <c r="CU38" s="628"/>
      <c r="CV38" s="628"/>
      <c r="CW38" s="628"/>
      <c r="CX38" s="628"/>
      <c r="CY38" s="629"/>
      <c r="CZ38" s="630">
        <v>6.3</v>
      </c>
      <c r="DA38" s="638"/>
      <c r="DB38" s="638"/>
      <c r="DC38" s="639"/>
      <c r="DD38" s="633">
        <v>5792656</v>
      </c>
      <c r="DE38" s="628"/>
      <c r="DF38" s="628"/>
      <c r="DG38" s="628"/>
      <c r="DH38" s="628"/>
      <c r="DI38" s="628"/>
      <c r="DJ38" s="628"/>
      <c r="DK38" s="629"/>
      <c r="DL38" s="633">
        <v>5399964</v>
      </c>
      <c r="DM38" s="628"/>
      <c r="DN38" s="628"/>
      <c r="DO38" s="628"/>
      <c r="DP38" s="628"/>
      <c r="DQ38" s="628"/>
      <c r="DR38" s="628"/>
      <c r="DS38" s="628"/>
      <c r="DT38" s="628"/>
      <c r="DU38" s="628"/>
      <c r="DV38" s="629"/>
      <c r="DW38" s="630">
        <v>10.199999999999999</v>
      </c>
      <c r="DX38" s="638"/>
      <c r="DY38" s="638"/>
      <c r="DZ38" s="638"/>
      <c r="EA38" s="638"/>
      <c r="EB38" s="638"/>
      <c r="EC38" s="652"/>
    </row>
    <row r="39" spans="2:133" ht="11.25" customHeight="1" x14ac:dyDescent="0.2">
      <c r="B39" s="624" t="s">
        <v>342</v>
      </c>
      <c r="C39" s="625"/>
      <c r="D39" s="625"/>
      <c r="E39" s="625"/>
      <c r="F39" s="625"/>
      <c r="G39" s="625"/>
      <c r="H39" s="625"/>
      <c r="I39" s="625"/>
      <c r="J39" s="625"/>
      <c r="K39" s="625"/>
      <c r="L39" s="625"/>
      <c r="M39" s="625"/>
      <c r="N39" s="625"/>
      <c r="O39" s="625"/>
      <c r="P39" s="625"/>
      <c r="Q39" s="626"/>
      <c r="R39" s="627" t="s">
        <v>134</v>
      </c>
      <c r="S39" s="628"/>
      <c r="T39" s="628"/>
      <c r="U39" s="628"/>
      <c r="V39" s="628"/>
      <c r="W39" s="628"/>
      <c r="X39" s="628"/>
      <c r="Y39" s="629"/>
      <c r="Z39" s="663" t="s">
        <v>134</v>
      </c>
      <c r="AA39" s="663"/>
      <c r="AB39" s="663"/>
      <c r="AC39" s="663"/>
      <c r="AD39" s="664" t="s">
        <v>134</v>
      </c>
      <c r="AE39" s="664"/>
      <c r="AF39" s="664"/>
      <c r="AG39" s="664"/>
      <c r="AH39" s="664"/>
      <c r="AI39" s="664"/>
      <c r="AJ39" s="664"/>
      <c r="AK39" s="664"/>
      <c r="AL39" s="630" t="s">
        <v>134</v>
      </c>
      <c r="AM39" s="631"/>
      <c r="AN39" s="631"/>
      <c r="AO39" s="665"/>
      <c r="AQ39" s="658" t="s">
        <v>343</v>
      </c>
      <c r="AR39" s="659"/>
      <c r="AS39" s="659"/>
      <c r="AT39" s="659"/>
      <c r="AU39" s="659"/>
      <c r="AV39" s="659"/>
      <c r="AW39" s="659"/>
      <c r="AX39" s="659"/>
      <c r="AY39" s="660"/>
      <c r="AZ39" s="627">
        <v>1193488</v>
      </c>
      <c r="BA39" s="628"/>
      <c r="BB39" s="628"/>
      <c r="BC39" s="628"/>
      <c r="BD39" s="636"/>
      <c r="BE39" s="636"/>
      <c r="BF39" s="661"/>
      <c r="BG39" s="624" t="s">
        <v>344</v>
      </c>
      <c r="BH39" s="625"/>
      <c r="BI39" s="625"/>
      <c r="BJ39" s="625"/>
      <c r="BK39" s="625"/>
      <c r="BL39" s="625"/>
      <c r="BM39" s="625"/>
      <c r="BN39" s="625"/>
      <c r="BO39" s="625"/>
      <c r="BP39" s="625"/>
      <c r="BQ39" s="625"/>
      <c r="BR39" s="625"/>
      <c r="BS39" s="625"/>
      <c r="BT39" s="625"/>
      <c r="BU39" s="626"/>
      <c r="BV39" s="627">
        <v>34158</v>
      </c>
      <c r="BW39" s="628"/>
      <c r="BX39" s="628"/>
      <c r="BY39" s="628"/>
      <c r="BZ39" s="628"/>
      <c r="CA39" s="628"/>
      <c r="CB39" s="662"/>
      <c r="CD39" s="624" t="s">
        <v>345</v>
      </c>
      <c r="CE39" s="625"/>
      <c r="CF39" s="625"/>
      <c r="CG39" s="625"/>
      <c r="CH39" s="625"/>
      <c r="CI39" s="625"/>
      <c r="CJ39" s="625"/>
      <c r="CK39" s="625"/>
      <c r="CL39" s="625"/>
      <c r="CM39" s="625"/>
      <c r="CN39" s="625"/>
      <c r="CO39" s="625"/>
      <c r="CP39" s="625"/>
      <c r="CQ39" s="626"/>
      <c r="CR39" s="627">
        <v>1651031</v>
      </c>
      <c r="CS39" s="636"/>
      <c r="CT39" s="636"/>
      <c r="CU39" s="636"/>
      <c r="CV39" s="636"/>
      <c r="CW39" s="636"/>
      <c r="CX39" s="636"/>
      <c r="CY39" s="637"/>
      <c r="CZ39" s="630">
        <v>1.5</v>
      </c>
      <c r="DA39" s="638"/>
      <c r="DB39" s="638"/>
      <c r="DC39" s="639"/>
      <c r="DD39" s="633">
        <v>588331</v>
      </c>
      <c r="DE39" s="636"/>
      <c r="DF39" s="636"/>
      <c r="DG39" s="636"/>
      <c r="DH39" s="636"/>
      <c r="DI39" s="636"/>
      <c r="DJ39" s="636"/>
      <c r="DK39" s="637"/>
      <c r="DL39" s="633" t="s">
        <v>134</v>
      </c>
      <c r="DM39" s="636"/>
      <c r="DN39" s="636"/>
      <c r="DO39" s="636"/>
      <c r="DP39" s="636"/>
      <c r="DQ39" s="636"/>
      <c r="DR39" s="636"/>
      <c r="DS39" s="636"/>
      <c r="DT39" s="636"/>
      <c r="DU39" s="636"/>
      <c r="DV39" s="637"/>
      <c r="DW39" s="630" t="s">
        <v>134</v>
      </c>
      <c r="DX39" s="638"/>
      <c r="DY39" s="638"/>
      <c r="DZ39" s="638"/>
      <c r="EA39" s="638"/>
      <c r="EB39" s="638"/>
      <c r="EC39" s="652"/>
    </row>
    <row r="40" spans="2:133" ht="11.25" customHeight="1" x14ac:dyDescent="0.2">
      <c r="B40" s="624" t="s">
        <v>346</v>
      </c>
      <c r="C40" s="625"/>
      <c r="D40" s="625"/>
      <c r="E40" s="625"/>
      <c r="F40" s="625"/>
      <c r="G40" s="625"/>
      <c r="H40" s="625"/>
      <c r="I40" s="625"/>
      <c r="J40" s="625"/>
      <c r="K40" s="625"/>
      <c r="L40" s="625"/>
      <c r="M40" s="625"/>
      <c r="N40" s="625"/>
      <c r="O40" s="625"/>
      <c r="P40" s="625"/>
      <c r="Q40" s="626"/>
      <c r="R40" s="627">
        <v>1517420</v>
      </c>
      <c r="S40" s="628"/>
      <c r="T40" s="628"/>
      <c r="U40" s="628"/>
      <c r="V40" s="628"/>
      <c r="W40" s="628"/>
      <c r="X40" s="628"/>
      <c r="Y40" s="629"/>
      <c r="Z40" s="663">
        <v>1.3</v>
      </c>
      <c r="AA40" s="663"/>
      <c r="AB40" s="663"/>
      <c r="AC40" s="663"/>
      <c r="AD40" s="664" t="s">
        <v>134</v>
      </c>
      <c r="AE40" s="664"/>
      <c r="AF40" s="664"/>
      <c r="AG40" s="664"/>
      <c r="AH40" s="664"/>
      <c r="AI40" s="664"/>
      <c r="AJ40" s="664"/>
      <c r="AK40" s="664"/>
      <c r="AL40" s="630" t="s">
        <v>134</v>
      </c>
      <c r="AM40" s="631"/>
      <c r="AN40" s="631"/>
      <c r="AO40" s="665"/>
      <c r="AQ40" s="658" t="s">
        <v>347</v>
      </c>
      <c r="AR40" s="659"/>
      <c r="AS40" s="659"/>
      <c r="AT40" s="659"/>
      <c r="AU40" s="659"/>
      <c r="AV40" s="659"/>
      <c r="AW40" s="659"/>
      <c r="AX40" s="659"/>
      <c r="AY40" s="660"/>
      <c r="AZ40" s="627">
        <v>27817</v>
      </c>
      <c r="BA40" s="628"/>
      <c r="BB40" s="628"/>
      <c r="BC40" s="628"/>
      <c r="BD40" s="636"/>
      <c r="BE40" s="636"/>
      <c r="BF40" s="661"/>
      <c r="BG40" s="666" t="s">
        <v>348</v>
      </c>
      <c r="BH40" s="667"/>
      <c r="BI40" s="667"/>
      <c r="BJ40" s="667"/>
      <c r="BK40" s="667"/>
      <c r="BL40" s="223"/>
      <c r="BM40" s="625" t="s">
        <v>349</v>
      </c>
      <c r="BN40" s="625"/>
      <c r="BO40" s="625"/>
      <c r="BP40" s="625"/>
      <c r="BQ40" s="625"/>
      <c r="BR40" s="625"/>
      <c r="BS40" s="625"/>
      <c r="BT40" s="625"/>
      <c r="BU40" s="626"/>
      <c r="BV40" s="627">
        <v>82</v>
      </c>
      <c r="BW40" s="628"/>
      <c r="BX40" s="628"/>
      <c r="BY40" s="628"/>
      <c r="BZ40" s="628"/>
      <c r="CA40" s="628"/>
      <c r="CB40" s="662"/>
      <c r="CD40" s="624" t="s">
        <v>350</v>
      </c>
      <c r="CE40" s="625"/>
      <c r="CF40" s="625"/>
      <c r="CG40" s="625"/>
      <c r="CH40" s="625"/>
      <c r="CI40" s="625"/>
      <c r="CJ40" s="625"/>
      <c r="CK40" s="625"/>
      <c r="CL40" s="625"/>
      <c r="CM40" s="625"/>
      <c r="CN40" s="625"/>
      <c r="CO40" s="625"/>
      <c r="CP40" s="625"/>
      <c r="CQ40" s="626"/>
      <c r="CR40" s="627">
        <v>15125792</v>
      </c>
      <c r="CS40" s="628"/>
      <c r="CT40" s="628"/>
      <c r="CU40" s="628"/>
      <c r="CV40" s="628"/>
      <c r="CW40" s="628"/>
      <c r="CX40" s="628"/>
      <c r="CY40" s="629"/>
      <c r="CZ40" s="630">
        <v>13.5</v>
      </c>
      <c r="DA40" s="638"/>
      <c r="DB40" s="638"/>
      <c r="DC40" s="639"/>
      <c r="DD40" s="633">
        <v>896800</v>
      </c>
      <c r="DE40" s="628"/>
      <c r="DF40" s="628"/>
      <c r="DG40" s="628"/>
      <c r="DH40" s="628"/>
      <c r="DI40" s="628"/>
      <c r="DJ40" s="628"/>
      <c r="DK40" s="629"/>
      <c r="DL40" s="633" t="s">
        <v>134</v>
      </c>
      <c r="DM40" s="628"/>
      <c r="DN40" s="628"/>
      <c r="DO40" s="628"/>
      <c r="DP40" s="628"/>
      <c r="DQ40" s="628"/>
      <c r="DR40" s="628"/>
      <c r="DS40" s="628"/>
      <c r="DT40" s="628"/>
      <c r="DU40" s="628"/>
      <c r="DV40" s="629"/>
      <c r="DW40" s="630" t="s">
        <v>134</v>
      </c>
      <c r="DX40" s="638"/>
      <c r="DY40" s="638"/>
      <c r="DZ40" s="638"/>
      <c r="EA40" s="638"/>
      <c r="EB40" s="638"/>
      <c r="EC40" s="652"/>
    </row>
    <row r="41" spans="2:133" ht="11.25" customHeight="1" x14ac:dyDescent="0.2">
      <c r="B41" s="608" t="s">
        <v>351</v>
      </c>
      <c r="C41" s="609"/>
      <c r="D41" s="609"/>
      <c r="E41" s="609"/>
      <c r="F41" s="609"/>
      <c r="G41" s="609"/>
      <c r="H41" s="609"/>
      <c r="I41" s="609"/>
      <c r="J41" s="609"/>
      <c r="K41" s="609"/>
      <c r="L41" s="609"/>
      <c r="M41" s="609"/>
      <c r="N41" s="609"/>
      <c r="O41" s="609"/>
      <c r="P41" s="609"/>
      <c r="Q41" s="610"/>
      <c r="R41" s="611">
        <v>115319398</v>
      </c>
      <c r="S41" s="649"/>
      <c r="T41" s="649"/>
      <c r="U41" s="649"/>
      <c r="V41" s="649"/>
      <c r="W41" s="649"/>
      <c r="X41" s="649"/>
      <c r="Y41" s="653"/>
      <c r="Z41" s="654">
        <v>100</v>
      </c>
      <c r="AA41" s="654"/>
      <c r="AB41" s="654"/>
      <c r="AC41" s="654"/>
      <c r="AD41" s="655">
        <v>51337776</v>
      </c>
      <c r="AE41" s="655"/>
      <c r="AF41" s="655"/>
      <c r="AG41" s="655"/>
      <c r="AH41" s="655"/>
      <c r="AI41" s="655"/>
      <c r="AJ41" s="655"/>
      <c r="AK41" s="655"/>
      <c r="AL41" s="614">
        <v>100</v>
      </c>
      <c r="AM41" s="656"/>
      <c r="AN41" s="656"/>
      <c r="AO41" s="657"/>
      <c r="AQ41" s="658" t="s">
        <v>352</v>
      </c>
      <c r="AR41" s="659"/>
      <c r="AS41" s="659"/>
      <c r="AT41" s="659"/>
      <c r="AU41" s="659"/>
      <c r="AV41" s="659"/>
      <c r="AW41" s="659"/>
      <c r="AX41" s="659"/>
      <c r="AY41" s="660"/>
      <c r="AZ41" s="627">
        <v>1645887</v>
      </c>
      <c r="BA41" s="628"/>
      <c r="BB41" s="628"/>
      <c r="BC41" s="628"/>
      <c r="BD41" s="636"/>
      <c r="BE41" s="636"/>
      <c r="BF41" s="661"/>
      <c r="BG41" s="666"/>
      <c r="BH41" s="667"/>
      <c r="BI41" s="667"/>
      <c r="BJ41" s="667"/>
      <c r="BK41" s="667"/>
      <c r="BL41" s="223"/>
      <c r="BM41" s="625" t="s">
        <v>353</v>
      </c>
      <c r="BN41" s="625"/>
      <c r="BO41" s="625"/>
      <c r="BP41" s="625"/>
      <c r="BQ41" s="625"/>
      <c r="BR41" s="625"/>
      <c r="BS41" s="625"/>
      <c r="BT41" s="625"/>
      <c r="BU41" s="626"/>
      <c r="BV41" s="627" t="s">
        <v>134</v>
      </c>
      <c r="BW41" s="628"/>
      <c r="BX41" s="628"/>
      <c r="BY41" s="628"/>
      <c r="BZ41" s="628"/>
      <c r="CA41" s="628"/>
      <c r="CB41" s="662"/>
      <c r="CD41" s="624" t="s">
        <v>354</v>
      </c>
      <c r="CE41" s="625"/>
      <c r="CF41" s="625"/>
      <c r="CG41" s="625"/>
      <c r="CH41" s="625"/>
      <c r="CI41" s="625"/>
      <c r="CJ41" s="625"/>
      <c r="CK41" s="625"/>
      <c r="CL41" s="625"/>
      <c r="CM41" s="625"/>
      <c r="CN41" s="625"/>
      <c r="CO41" s="625"/>
      <c r="CP41" s="625"/>
      <c r="CQ41" s="626"/>
      <c r="CR41" s="627" t="s">
        <v>134</v>
      </c>
      <c r="CS41" s="636"/>
      <c r="CT41" s="636"/>
      <c r="CU41" s="636"/>
      <c r="CV41" s="636"/>
      <c r="CW41" s="636"/>
      <c r="CX41" s="636"/>
      <c r="CY41" s="637"/>
      <c r="CZ41" s="630" t="s">
        <v>355</v>
      </c>
      <c r="DA41" s="638"/>
      <c r="DB41" s="638"/>
      <c r="DC41" s="639"/>
      <c r="DD41" s="633" t="s">
        <v>134</v>
      </c>
      <c r="DE41" s="636"/>
      <c r="DF41" s="636"/>
      <c r="DG41" s="636"/>
      <c r="DH41" s="636"/>
      <c r="DI41" s="636"/>
      <c r="DJ41" s="636"/>
      <c r="DK41" s="637"/>
      <c r="DL41" s="605"/>
      <c r="DM41" s="606"/>
      <c r="DN41" s="606"/>
      <c r="DO41" s="606"/>
      <c r="DP41" s="606"/>
      <c r="DQ41" s="606"/>
      <c r="DR41" s="606"/>
      <c r="DS41" s="606"/>
      <c r="DT41" s="606"/>
      <c r="DU41" s="606"/>
      <c r="DV41" s="607"/>
      <c r="DW41" s="602"/>
      <c r="DX41" s="603"/>
      <c r="DY41" s="603"/>
      <c r="DZ41" s="603"/>
      <c r="EA41" s="603"/>
      <c r="EB41" s="603"/>
      <c r="EC41" s="604"/>
    </row>
    <row r="42" spans="2:133" ht="11.25" customHeight="1" x14ac:dyDescent="0.2">
      <c r="AQ42" s="646" t="s">
        <v>356</v>
      </c>
      <c r="AR42" s="647"/>
      <c r="AS42" s="647"/>
      <c r="AT42" s="647"/>
      <c r="AU42" s="647"/>
      <c r="AV42" s="647"/>
      <c r="AW42" s="647"/>
      <c r="AX42" s="647"/>
      <c r="AY42" s="648"/>
      <c r="AZ42" s="611">
        <v>5429165</v>
      </c>
      <c r="BA42" s="649"/>
      <c r="BB42" s="649"/>
      <c r="BC42" s="649"/>
      <c r="BD42" s="612"/>
      <c r="BE42" s="612"/>
      <c r="BF42" s="650"/>
      <c r="BG42" s="668"/>
      <c r="BH42" s="669"/>
      <c r="BI42" s="669"/>
      <c r="BJ42" s="669"/>
      <c r="BK42" s="669"/>
      <c r="BL42" s="224"/>
      <c r="BM42" s="609" t="s">
        <v>357</v>
      </c>
      <c r="BN42" s="609"/>
      <c r="BO42" s="609"/>
      <c r="BP42" s="609"/>
      <c r="BQ42" s="609"/>
      <c r="BR42" s="609"/>
      <c r="BS42" s="609"/>
      <c r="BT42" s="609"/>
      <c r="BU42" s="610"/>
      <c r="BV42" s="611">
        <v>378</v>
      </c>
      <c r="BW42" s="649"/>
      <c r="BX42" s="649"/>
      <c r="BY42" s="649"/>
      <c r="BZ42" s="649"/>
      <c r="CA42" s="649"/>
      <c r="CB42" s="651"/>
      <c r="CD42" s="624" t="s">
        <v>358</v>
      </c>
      <c r="CE42" s="625"/>
      <c r="CF42" s="625"/>
      <c r="CG42" s="625"/>
      <c r="CH42" s="625"/>
      <c r="CI42" s="625"/>
      <c r="CJ42" s="625"/>
      <c r="CK42" s="625"/>
      <c r="CL42" s="625"/>
      <c r="CM42" s="625"/>
      <c r="CN42" s="625"/>
      <c r="CO42" s="625"/>
      <c r="CP42" s="625"/>
      <c r="CQ42" s="626"/>
      <c r="CR42" s="627">
        <v>9078801</v>
      </c>
      <c r="CS42" s="636"/>
      <c r="CT42" s="636"/>
      <c r="CU42" s="636"/>
      <c r="CV42" s="636"/>
      <c r="CW42" s="636"/>
      <c r="CX42" s="636"/>
      <c r="CY42" s="637"/>
      <c r="CZ42" s="630">
        <v>8.1</v>
      </c>
      <c r="DA42" s="638"/>
      <c r="DB42" s="638"/>
      <c r="DC42" s="639"/>
      <c r="DD42" s="633">
        <v>898600</v>
      </c>
      <c r="DE42" s="636"/>
      <c r="DF42" s="636"/>
      <c r="DG42" s="636"/>
      <c r="DH42" s="636"/>
      <c r="DI42" s="636"/>
      <c r="DJ42" s="636"/>
      <c r="DK42" s="637"/>
      <c r="DL42" s="605"/>
      <c r="DM42" s="606"/>
      <c r="DN42" s="606"/>
      <c r="DO42" s="606"/>
      <c r="DP42" s="606"/>
      <c r="DQ42" s="606"/>
      <c r="DR42" s="606"/>
      <c r="DS42" s="606"/>
      <c r="DT42" s="606"/>
      <c r="DU42" s="606"/>
      <c r="DV42" s="607"/>
      <c r="DW42" s="602"/>
      <c r="DX42" s="603"/>
      <c r="DY42" s="603"/>
      <c r="DZ42" s="603"/>
      <c r="EA42" s="603"/>
      <c r="EB42" s="603"/>
      <c r="EC42" s="604"/>
    </row>
    <row r="43" spans="2:133" ht="11.25" customHeight="1" x14ac:dyDescent="0.2">
      <c r="B43" s="214" t="s">
        <v>359</v>
      </c>
      <c r="CD43" s="624" t="s">
        <v>360</v>
      </c>
      <c r="CE43" s="625"/>
      <c r="CF43" s="625"/>
      <c r="CG43" s="625"/>
      <c r="CH43" s="625"/>
      <c r="CI43" s="625"/>
      <c r="CJ43" s="625"/>
      <c r="CK43" s="625"/>
      <c r="CL43" s="625"/>
      <c r="CM43" s="625"/>
      <c r="CN43" s="625"/>
      <c r="CO43" s="625"/>
      <c r="CP43" s="625"/>
      <c r="CQ43" s="626"/>
      <c r="CR43" s="627">
        <v>125347</v>
      </c>
      <c r="CS43" s="636"/>
      <c r="CT43" s="636"/>
      <c r="CU43" s="636"/>
      <c r="CV43" s="636"/>
      <c r="CW43" s="636"/>
      <c r="CX43" s="636"/>
      <c r="CY43" s="637"/>
      <c r="CZ43" s="630">
        <v>0.1</v>
      </c>
      <c r="DA43" s="638"/>
      <c r="DB43" s="638"/>
      <c r="DC43" s="639"/>
      <c r="DD43" s="633">
        <v>107527</v>
      </c>
      <c r="DE43" s="636"/>
      <c r="DF43" s="636"/>
      <c r="DG43" s="636"/>
      <c r="DH43" s="636"/>
      <c r="DI43" s="636"/>
      <c r="DJ43" s="636"/>
      <c r="DK43" s="637"/>
      <c r="DL43" s="605"/>
      <c r="DM43" s="606"/>
      <c r="DN43" s="606"/>
      <c r="DO43" s="606"/>
      <c r="DP43" s="606"/>
      <c r="DQ43" s="606"/>
      <c r="DR43" s="606"/>
      <c r="DS43" s="606"/>
      <c r="DT43" s="606"/>
      <c r="DU43" s="606"/>
      <c r="DV43" s="607"/>
      <c r="DW43" s="602"/>
      <c r="DX43" s="603"/>
      <c r="DY43" s="603"/>
      <c r="DZ43" s="603"/>
      <c r="EA43" s="603"/>
      <c r="EB43" s="603"/>
      <c r="EC43" s="604"/>
    </row>
    <row r="44" spans="2:133" ht="11.25" customHeight="1" x14ac:dyDescent="0.2">
      <c r="B44" s="634" t="s">
        <v>361</v>
      </c>
      <c r="C44" s="634"/>
      <c r="D44" s="634"/>
      <c r="E44" s="634"/>
      <c r="F44" s="634"/>
      <c r="G44" s="634"/>
      <c r="H44" s="634"/>
      <c r="I44" s="634"/>
      <c r="J44" s="634"/>
      <c r="K44" s="634"/>
      <c r="L44" s="634"/>
      <c r="M44" s="634"/>
      <c r="N44" s="634"/>
      <c r="O44" s="634"/>
      <c r="P44" s="634"/>
      <c r="Q44" s="634"/>
      <c r="R44" s="634"/>
      <c r="S44" s="634"/>
      <c r="T44" s="634"/>
      <c r="U44" s="634"/>
      <c r="V44" s="634"/>
      <c r="W44" s="634"/>
      <c r="X44" s="634"/>
      <c r="Y44" s="634"/>
      <c r="Z44" s="634"/>
      <c r="AA44" s="634"/>
      <c r="AB44" s="634"/>
      <c r="AC44" s="634"/>
      <c r="AD44" s="634"/>
      <c r="AE44" s="634"/>
      <c r="AF44" s="634"/>
      <c r="AG44" s="634"/>
      <c r="AH44" s="634"/>
      <c r="AI44" s="634"/>
      <c r="AJ44" s="634"/>
      <c r="AK44" s="634"/>
      <c r="AL44" s="634"/>
      <c r="AM44" s="634"/>
      <c r="AN44" s="634"/>
      <c r="AO44" s="634"/>
      <c r="AP44" s="634"/>
      <c r="AQ44" s="634"/>
      <c r="AR44" s="634"/>
      <c r="AS44" s="634"/>
      <c r="AT44" s="634"/>
      <c r="AU44" s="634"/>
      <c r="AV44" s="634"/>
      <c r="AW44" s="634"/>
      <c r="AX44" s="634"/>
      <c r="AY44" s="634"/>
      <c r="AZ44" s="634"/>
      <c r="BA44" s="634"/>
      <c r="BB44" s="634"/>
      <c r="BC44" s="634"/>
      <c r="BD44" s="634"/>
      <c r="BE44" s="634"/>
      <c r="BF44" s="634"/>
      <c r="BG44" s="634"/>
      <c r="BH44" s="634"/>
      <c r="BI44" s="634"/>
      <c r="BJ44" s="634"/>
      <c r="BK44" s="634"/>
      <c r="BL44" s="634"/>
      <c r="BM44" s="634"/>
      <c r="BN44" s="634"/>
      <c r="BO44" s="634"/>
      <c r="BP44" s="634"/>
      <c r="BQ44" s="634"/>
      <c r="BR44" s="634"/>
      <c r="BS44" s="634"/>
      <c r="BT44" s="634"/>
      <c r="BU44" s="634"/>
      <c r="BV44" s="634"/>
      <c r="BW44" s="634"/>
      <c r="BX44" s="634"/>
      <c r="BY44" s="634"/>
      <c r="BZ44" s="634"/>
      <c r="CA44" s="634"/>
      <c r="CB44" s="634"/>
      <c r="CC44" s="635"/>
      <c r="CD44" s="640" t="s">
        <v>308</v>
      </c>
      <c r="CE44" s="641"/>
      <c r="CF44" s="624" t="s">
        <v>362</v>
      </c>
      <c r="CG44" s="625"/>
      <c r="CH44" s="625"/>
      <c r="CI44" s="625"/>
      <c r="CJ44" s="625"/>
      <c r="CK44" s="625"/>
      <c r="CL44" s="625"/>
      <c r="CM44" s="625"/>
      <c r="CN44" s="625"/>
      <c r="CO44" s="625"/>
      <c r="CP44" s="625"/>
      <c r="CQ44" s="626"/>
      <c r="CR44" s="627">
        <v>8535608</v>
      </c>
      <c r="CS44" s="628"/>
      <c r="CT44" s="628"/>
      <c r="CU44" s="628"/>
      <c r="CV44" s="628"/>
      <c r="CW44" s="628"/>
      <c r="CX44" s="628"/>
      <c r="CY44" s="629"/>
      <c r="CZ44" s="630">
        <v>7.6</v>
      </c>
      <c r="DA44" s="631"/>
      <c r="DB44" s="631"/>
      <c r="DC44" s="632"/>
      <c r="DD44" s="633">
        <v>894124</v>
      </c>
      <c r="DE44" s="628"/>
      <c r="DF44" s="628"/>
      <c r="DG44" s="628"/>
      <c r="DH44" s="628"/>
      <c r="DI44" s="628"/>
      <c r="DJ44" s="628"/>
      <c r="DK44" s="629"/>
      <c r="DL44" s="605"/>
      <c r="DM44" s="606"/>
      <c r="DN44" s="606"/>
      <c r="DO44" s="606"/>
      <c r="DP44" s="606"/>
      <c r="DQ44" s="606"/>
      <c r="DR44" s="606"/>
      <c r="DS44" s="606"/>
      <c r="DT44" s="606"/>
      <c r="DU44" s="606"/>
      <c r="DV44" s="607"/>
      <c r="DW44" s="602"/>
      <c r="DX44" s="603"/>
      <c r="DY44" s="603"/>
      <c r="DZ44" s="603"/>
      <c r="EA44" s="603"/>
      <c r="EB44" s="603"/>
      <c r="EC44" s="604"/>
    </row>
    <row r="45" spans="2:133" ht="11.25" customHeight="1" x14ac:dyDescent="0.2">
      <c r="B45" s="634" t="s">
        <v>363</v>
      </c>
      <c r="C45" s="634"/>
      <c r="D45" s="634"/>
      <c r="E45" s="634"/>
      <c r="F45" s="634"/>
      <c r="G45" s="634"/>
      <c r="H45" s="634"/>
      <c r="I45" s="634"/>
      <c r="J45" s="634"/>
      <c r="K45" s="634"/>
      <c r="L45" s="634"/>
      <c r="M45" s="634"/>
      <c r="N45" s="634"/>
      <c r="O45" s="634"/>
      <c r="P45" s="634"/>
      <c r="Q45" s="634"/>
      <c r="R45" s="634"/>
      <c r="S45" s="634"/>
      <c r="T45" s="634"/>
      <c r="U45" s="634"/>
      <c r="V45" s="634"/>
      <c r="W45" s="634"/>
      <c r="X45" s="634"/>
      <c r="Y45" s="634"/>
      <c r="Z45" s="634"/>
      <c r="AA45" s="634"/>
      <c r="AB45" s="634"/>
      <c r="AC45" s="634"/>
      <c r="AD45" s="634"/>
      <c r="AE45" s="634"/>
      <c r="AF45" s="634"/>
      <c r="AG45" s="634"/>
      <c r="AH45" s="634"/>
      <c r="AI45" s="634"/>
      <c r="AJ45" s="634"/>
      <c r="AK45" s="634"/>
      <c r="AL45" s="634"/>
      <c r="AM45" s="634"/>
      <c r="AN45" s="634"/>
      <c r="AO45" s="634"/>
      <c r="AP45" s="634"/>
      <c r="AQ45" s="634"/>
      <c r="AR45" s="634"/>
      <c r="AS45" s="634"/>
      <c r="AT45" s="634"/>
      <c r="AU45" s="634"/>
      <c r="AV45" s="634"/>
      <c r="AW45" s="634"/>
      <c r="AX45" s="634"/>
      <c r="AY45" s="634"/>
      <c r="AZ45" s="634"/>
      <c r="BA45" s="634"/>
      <c r="BB45" s="634"/>
      <c r="BC45" s="634"/>
      <c r="BD45" s="634"/>
      <c r="BE45" s="634"/>
      <c r="BF45" s="634"/>
      <c r="BG45" s="634"/>
      <c r="BH45" s="634"/>
      <c r="BI45" s="634"/>
      <c r="BJ45" s="634"/>
      <c r="BK45" s="634"/>
      <c r="BL45" s="634"/>
      <c r="BM45" s="634"/>
      <c r="BN45" s="634"/>
      <c r="BO45" s="634"/>
      <c r="BP45" s="634"/>
      <c r="BQ45" s="634"/>
      <c r="BR45" s="634"/>
      <c r="BS45" s="634"/>
      <c r="BT45" s="634"/>
      <c r="BU45" s="634"/>
      <c r="BV45" s="634"/>
      <c r="BW45" s="634"/>
      <c r="BX45" s="634"/>
      <c r="BY45" s="634"/>
      <c r="BZ45" s="634"/>
      <c r="CA45" s="634"/>
      <c r="CB45" s="634"/>
      <c r="CC45" s="635"/>
      <c r="CD45" s="642"/>
      <c r="CE45" s="643"/>
      <c r="CF45" s="624" t="s">
        <v>364</v>
      </c>
      <c r="CG45" s="625"/>
      <c r="CH45" s="625"/>
      <c r="CI45" s="625"/>
      <c r="CJ45" s="625"/>
      <c r="CK45" s="625"/>
      <c r="CL45" s="625"/>
      <c r="CM45" s="625"/>
      <c r="CN45" s="625"/>
      <c r="CO45" s="625"/>
      <c r="CP45" s="625"/>
      <c r="CQ45" s="626"/>
      <c r="CR45" s="627">
        <v>5025836</v>
      </c>
      <c r="CS45" s="636"/>
      <c r="CT45" s="636"/>
      <c r="CU45" s="636"/>
      <c r="CV45" s="636"/>
      <c r="CW45" s="636"/>
      <c r="CX45" s="636"/>
      <c r="CY45" s="637"/>
      <c r="CZ45" s="630">
        <v>4.5</v>
      </c>
      <c r="DA45" s="638"/>
      <c r="DB45" s="638"/>
      <c r="DC45" s="639"/>
      <c r="DD45" s="633">
        <v>363689</v>
      </c>
      <c r="DE45" s="636"/>
      <c r="DF45" s="636"/>
      <c r="DG45" s="636"/>
      <c r="DH45" s="636"/>
      <c r="DI45" s="636"/>
      <c r="DJ45" s="636"/>
      <c r="DK45" s="637"/>
      <c r="DL45" s="605"/>
      <c r="DM45" s="606"/>
      <c r="DN45" s="606"/>
      <c r="DO45" s="606"/>
      <c r="DP45" s="606"/>
      <c r="DQ45" s="606"/>
      <c r="DR45" s="606"/>
      <c r="DS45" s="606"/>
      <c r="DT45" s="606"/>
      <c r="DU45" s="606"/>
      <c r="DV45" s="607"/>
      <c r="DW45" s="602"/>
      <c r="DX45" s="603"/>
      <c r="DY45" s="603"/>
      <c r="DZ45" s="603"/>
      <c r="EA45" s="603"/>
      <c r="EB45" s="603"/>
      <c r="EC45" s="604"/>
    </row>
    <row r="46" spans="2:133" ht="11.25" customHeight="1" x14ac:dyDescent="0.2">
      <c r="B46" s="225"/>
      <c r="CD46" s="642"/>
      <c r="CE46" s="643"/>
      <c r="CF46" s="624" t="s">
        <v>365</v>
      </c>
      <c r="CG46" s="625"/>
      <c r="CH46" s="625"/>
      <c r="CI46" s="625"/>
      <c r="CJ46" s="625"/>
      <c r="CK46" s="625"/>
      <c r="CL46" s="625"/>
      <c r="CM46" s="625"/>
      <c r="CN46" s="625"/>
      <c r="CO46" s="625"/>
      <c r="CP46" s="625"/>
      <c r="CQ46" s="626"/>
      <c r="CR46" s="627">
        <v>3240608</v>
      </c>
      <c r="CS46" s="628"/>
      <c r="CT46" s="628"/>
      <c r="CU46" s="628"/>
      <c r="CV46" s="628"/>
      <c r="CW46" s="628"/>
      <c r="CX46" s="628"/>
      <c r="CY46" s="629"/>
      <c r="CZ46" s="630">
        <v>2.9</v>
      </c>
      <c r="DA46" s="631"/>
      <c r="DB46" s="631"/>
      <c r="DC46" s="632"/>
      <c r="DD46" s="633">
        <v>524656</v>
      </c>
      <c r="DE46" s="628"/>
      <c r="DF46" s="628"/>
      <c r="DG46" s="628"/>
      <c r="DH46" s="628"/>
      <c r="DI46" s="628"/>
      <c r="DJ46" s="628"/>
      <c r="DK46" s="629"/>
      <c r="DL46" s="605"/>
      <c r="DM46" s="606"/>
      <c r="DN46" s="606"/>
      <c r="DO46" s="606"/>
      <c r="DP46" s="606"/>
      <c r="DQ46" s="606"/>
      <c r="DR46" s="606"/>
      <c r="DS46" s="606"/>
      <c r="DT46" s="606"/>
      <c r="DU46" s="606"/>
      <c r="DV46" s="607"/>
      <c r="DW46" s="602"/>
      <c r="DX46" s="603"/>
      <c r="DY46" s="603"/>
      <c r="DZ46" s="603"/>
      <c r="EA46" s="603"/>
      <c r="EB46" s="603"/>
      <c r="EC46" s="604"/>
    </row>
    <row r="47" spans="2:133" ht="11.25" customHeight="1" x14ac:dyDescent="0.2">
      <c r="B47" s="225"/>
      <c r="CD47" s="642"/>
      <c r="CE47" s="643"/>
      <c r="CF47" s="624" t="s">
        <v>366</v>
      </c>
      <c r="CG47" s="625"/>
      <c r="CH47" s="625"/>
      <c r="CI47" s="625"/>
      <c r="CJ47" s="625"/>
      <c r="CK47" s="625"/>
      <c r="CL47" s="625"/>
      <c r="CM47" s="625"/>
      <c r="CN47" s="625"/>
      <c r="CO47" s="625"/>
      <c r="CP47" s="625"/>
      <c r="CQ47" s="626"/>
      <c r="CR47" s="627">
        <v>543193</v>
      </c>
      <c r="CS47" s="636"/>
      <c r="CT47" s="636"/>
      <c r="CU47" s="636"/>
      <c r="CV47" s="636"/>
      <c r="CW47" s="636"/>
      <c r="CX47" s="636"/>
      <c r="CY47" s="637"/>
      <c r="CZ47" s="630">
        <v>0.5</v>
      </c>
      <c r="DA47" s="638"/>
      <c r="DB47" s="638"/>
      <c r="DC47" s="639"/>
      <c r="DD47" s="633">
        <v>4476</v>
      </c>
      <c r="DE47" s="636"/>
      <c r="DF47" s="636"/>
      <c r="DG47" s="636"/>
      <c r="DH47" s="636"/>
      <c r="DI47" s="636"/>
      <c r="DJ47" s="636"/>
      <c r="DK47" s="637"/>
      <c r="DL47" s="605"/>
      <c r="DM47" s="606"/>
      <c r="DN47" s="606"/>
      <c r="DO47" s="606"/>
      <c r="DP47" s="606"/>
      <c r="DQ47" s="606"/>
      <c r="DR47" s="606"/>
      <c r="DS47" s="606"/>
      <c r="DT47" s="606"/>
      <c r="DU47" s="606"/>
      <c r="DV47" s="607"/>
      <c r="DW47" s="602"/>
      <c r="DX47" s="603"/>
      <c r="DY47" s="603"/>
      <c r="DZ47" s="603"/>
      <c r="EA47" s="603"/>
      <c r="EB47" s="603"/>
      <c r="EC47" s="604"/>
    </row>
    <row r="48" spans="2:133" ht="10.8" x14ac:dyDescent="0.2">
      <c r="B48" s="225"/>
      <c r="CD48" s="644"/>
      <c r="CE48" s="645"/>
      <c r="CF48" s="624" t="s">
        <v>367</v>
      </c>
      <c r="CG48" s="625"/>
      <c r="CH48" s="625"/>
      <c r="CI48" s="625"/>
      <c r="CJ48" s="625"/>
      <c r="CK48" s="625"/>
      <c r="CL48" s="625"/>
      <c r="CM48" s="625"/>
      <c r="CN48" s="625"/>
      <c r="CO48" s="625"/>
      <c r="CP48" s="625"/>
      <c r="CQ48" s="626"/>
      <c r="CR48" s="627" t="s">
        <v>134</v>
      </c>
      <c r="CS48" s="628"/>
      <c r="CT48" s="628"/>
      <c r="CU48" s="628"/>
      <c r="CV48" s="628"/>
      <c r="CW48" s="628"/>
      <c r="CX48" s="628"/>
      <c r="CY48" s="629"/>
      <c r="CZ48" s="630" t="s">
        <v>355</v>
      </c>
      <c r="DA48" s="631"/>
      <c r="DB48" s="631"/>
      <c r="DC48" s="632"/>
      <c r="DD48" s="633" t="s">
        <v>134</v>
      </c>
      <c r="DE48" s="628"/>
      <c r="DF48" s="628"/>
      <c r="DG48" s="628"/>
      <c r="DH48" s="628"/>
      <c r="DI48" s="628"/>
      <c r="DJ48" s="628"/>
      <c r="DK48" s="629"/>
      <c r="DL48" s="605"/>
      <c r="DM48" s="606"/>
      <c r="DN48" s="606"/>
      <c r="DO48" s="606"/>
      <c r="DP48" s="606"/>
      <c r="DQ48" s="606"/>
      <c r="DR48" s="606"/>
      <c r="DS48" s="606"/>
      <c r="DT48" s="606"/>
      <c r="DU48" s="606"/>
      <c r="DV48" s="607"/>
      <c r="DW48" s="602"/>
      <c r="DX48" s="603"/>
      <c r="DY48" s="603"/>
      <c r="DZ48" s="603"/>
      <c r="EA48" s="603"/>
      <c r="EB48" s="603"/>
      <c r="EC48" s="604"/>
    </row>
    <row r="49" spans="2:133" ht="11.25" customHeight="1" x14ac:dyDescent="0.2">
      <c r="B49" s="225"/>
      <c r="CD49" s="608" t="s">
        <v>368</v>
      </c>
      <c r="CE49" s="609"/>
      <c r="CF49" s="609"/>
      <c r="CG49" s="609"/>
      <c r="CH49" s="609"/>
      <c r="CI49" s="609"/>
      <c r="CJ49" s="609"/>
      <c r="CK49" s="609"/>
      <c r="CL49" s="609"/>
      <c r="CM49" s="609"/>
      <c r="CN49" s="609"/>
      <c r="CO49" s="609"/>
      <c r="CP49" s="609"/>
      <c r="CQ49" s="610"/>
      <c r="CR49" s="611">
        <v>112370924</v>
      </c>
      <c r="CS49" s="612"/>
      <c r="CT49" s="612"/>
      <c r="CU49" s="612"/>
      <c r="CV49" s="612"/>
      <c r="CW49" s="612"/>
      <c r="CX49" s="612"/>
      <c r="CY49" s="613"/>
      <c r="CZ49" s="614">
        <v>100</v>
      </c>
      <c r="DA49" s="615"/>
      <c r="DB49" s="615"/>
      <c r="DC49" s="616"/>
      <c r="DD49" s="617">
        <v>59833967</v>
      </c>
      <c r="DE49" s="612"/>
      <c r="DF49" s="612"/>
      <c r="DG49" s="612"/>
      <c r="DH49" s="612"/>
      <c r="DI49" s="612"/>
      <c r="DJ49" s="612"/>
      <c r="DK49" s="613"/>
      <c r="DL49" s="618"/>
      <c r="DM49" s="619"/>
      <c r="DN49" s="619"/>
      <c r="DO49" s="619"/>
      <c r="DP49" s="619"/>
      <c r="DQ49" s="619"/>
      <c r="DR49" s="619"/>
      <c r="DS49" s="619"/>
      <c r="DT49" s="619"/>
      <c r="DU49" s="619"/>
      <c r="DV49" s="620"/>
      <c r="DW49" s="621"/>
      <c r="DX49" s="622"/>
      <c r="DY49" s="622"/>
      <c r="DZ49" s="622"/>
      <c r="EA49" s="622"/>
      <c r="EB49" s="622"/>
      <c r="EC49" s="623"/>
    </row>
  </sheetData>
  <sheetProtection algorithmName="SHA-512" hashValue="g8qeNqRnRU1anQ+7vHDAQkqdwdrQZLoHD055giKZVVtO+t+NHokFEagASxNMWxxESmBPZBCicGS6qf/DKN5sFw==" saltValue="wk0vuj8IMb/ISmOEhkT/Kg=="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AQ42:AY42"/>
    <mergeCell ref="AZ42:BF42"/>
    <mergeCell ref="BM42:BU42"/>
    <mergeCell ref="BV42:CB42"/>
    <mergeCell ref="CD42:CQ42"/>
    <mergeCell ref="CR42:CY42"/>
    <mergeCell ref="CD41:CQ41"/>
    <mergeCell ref="CR41:CY41"/>
    <mergeCell ref="CZ41:DC41"/>
    <mergeCell ref="CZ42:DC42"/>
    <mergeCell ref="DD42:DK42"/>
    <mergeCell ref="DL42:DV42"/>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4" zoomScale="70" zoomScaleNormal="25" zoomScaleSheetLayoutView="70" workbookViewId="0">
      <selection activeCell="BK17" sqref="BK17"/>
    </sheetView>
  </sheetViews>
  <sheetFormatPr defaultColWidth="0" defaultRowHeight="13.2" zeroHeight="1" x14ac:dyDescent="0.2"/>
  <cols>
    <col min="1" max="130" width="2.77734375" style="231" customWidth="1"/>
    <col min="131" max="131" width="1.66406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1106" t="s">
        <v>369</v>
      </c>
      <c r="B2" s="1106"/>
      <c r="C2" s="1106"/>
      <c r="D2" s="1106"/>
      <c r="E2" s="1106"/>
      <c r="F2" s="1106"/>
      <c r="G2" s="1106"/>
      <c r="H2" s="1106"/>
      <c r="I2" s="1106"/>
      <c r="J2" s="1106"/>
      <c r="K2" s="1106"/>
      <c r="L2" s="1106"/>
      <c r="M2" s="1106"/>
      <c r="N2" s="1106"/>
      <c r="O2" s="1106"/>
      <c r="P2" s="1106"/>
      <c r="Q2" s="1106"/>
      <c r="R2" s="1106"/>
      <c r="S2" s="1106"/>
      <c r="T2" s="1106"/>
      <c r="U2" s="1106"/>
      <c r="V2" s="1106"/>
      <c r="W2" s="1106"/>
      <c r="X2" s="1106"/>
      <c r="Y2" s="1106"/>
      <c r="Z2" s="1106"/>
      <c r="AA2" s="1106"/>
      <c r="AB2" s="1106"/>
      <c r="AC2" s="1106"/>
      <c r="AD2" s="1106"/>
      <c r="AE2" s="1106"/>
      <c r="AF2" s="1106"/>
      <c r="AG2" s="1106"/>
      <c r="AH2" s="1106"/>
      <c r="AI2" s="1106"/>
      <c r="AJ2" s="1106"/>
      <c r="AK2" s="1106"/>
      <c r="AL2" s="1106"/>
      <c r="AM2" s="1106"/>
      <c r="AN2" s="1106"/>
      <c r="AO2" s="1106"/>
      <c r="AP2" s="1106"/>
      <c r="AQ2" s="1106"/>
      <c r="AR2" s="1106"/>
      <c r="AS2" s="1106"/>
      <c r="AT2" s="1106"/>
      <c r="AU2" s="1106"/>
      <c r="AV2" s="1106"/>
      <c r="AW2" s="1106"/>
      <c r="AX2" s="1106"/>
      <c r="AY2" s="1106"/>
      <c r="AZ2" s="1106"/>
      <c r="BA2" s="1106"/>
      <c r="BB2" s="1106"/>
      <c r="BC2" s="1106"/>
      <c r="BD2" s="1106"/>
      <c r="BE2" s="1106"/>
      <c r="BF2" s="1106"/>
      <c r="BG2" s="1106"/>
      <c r="BH2" s="1106"/>
      <c r="BI2" s="1106"/>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107" t="s">
        <v>370</v>
      </c>
      <c r="DK2" s="1108"/>
      <c r="DL2" s="1108"/>
      <c r="DM2" s="1108"/>
      <c r="DN2" s="1108"/>
      <c r="DO2" s="1109"/>
      <c r="DP2" s="228"/>
      <c r="DQ2" s="1107" t="s">
        <v>371</v>
      </c>
      <c r="DR2" s="1108"/>
      <c r="DS2" s="1108"/>
      <c r="DT2" s="1108"/>
      <c r="DU2" s="1108"/>
      <c r="DV2" s="1108"/>
      <c r="DW2" s="1108"/>
      <c r="DX2" s="1108"/>
      <c r="DY2" s="1108"/>
      <c r="DZ2" s="1109"/>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1059" t="s">
        <v>372</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373</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2">
      <c r="A5" s="995" t="s">
        <v>374</v>
      </c>
      <c r="B5" s="996"/>
      <c r="C5" s="996"/>
      <c r="D5" s="996"/>
      <c r="E5" s="996"/>
      <c r="F5" s="996"/>
      <c r="G5" s="996"/>
      <c r="H5" s="996"/>
      <c r="I5" s="996"/>
      <c r="J5" s="996"/>
      <c r="K5" s="996"/>
      <c r="L5" s="996"/>
      <c r="M5" s="996"/>
      <c r="N5" s="996"/>
      <c r="O5" s="996"/>
      <c r="P5" s="997"/>
      <c r="Q5" s="1001" t="s">
        <v>375</v>
      </c>
      <c r="R5" s="1002"/>
      <c r="S5" s="1002"/>
      <c r="T5" s="1002"/>
      <c r="U5" s="1003"/>
      <c r="V5" s="1001" t="s">
        <v>376</v>
      </c>
      <c r="W5" s="1002"/>
      <c r="X5" s="1002"/>
      <c r="Y5" s="1002"/>
      <c r="Z5" s="1003"/>
      <c r="AA5" s="1001" t="s">
        <v>377</v>
      </c>
      <c r="AB5" s="1002"/>
      <c r="AC5" s="1002"/>
      <c r="AD5" s="1002"/>
      <c r="AE5" s="1002"/>
      <c r="AF5" s="1110" t="s">
        <v>378</v>
      </c>
      <c r="AG5" s="1002"/>
      <c r="AH5" s="1002"/>
      <c r="AI5" s="1002"/>
      <c r="AJ5" s="1015"/>
      <c r="AK5" s="1002" t="s">
        <v>379</v>
      </c>
      <c r="AL5" s="1002"/>
      <c r="AM5" s="1002"/>
      <c r="AN5" s="1002"/>
      <c r="AO5" s="1003"/>
      <c r="AP5" s="1001" t="s">
        <v>380</v>
      </c>
      <c r="AQ5" s="1002"/>
      <c r="AR5" s="1002"/>
      <c r="AS5" s="1002"/>
      <c r="AT5" s="1003"/>
      <c r="AU5" s="1001" t="s">
        <v>381</v>
      </c>
      <c r="AV5" s="1002"/>
      <c r="AW5" s="1002"/>
      <c r="AX5" s="1002"/>
      <c r="AY5" s="1015"/>
      <c r="AZ5" s="232"/>
      <c r="BA5" s="232"/>
      <c r="BB5" s="232"/>
      <c r="BC5" s="232"/>
      <c r="BD5" s="232"/>
      <c r="BE5" s="233"/>
      <c r="BF5" s="233"/>
      <c r="BG5" s="233"/>
      <c r="BH5" s="233"/>
      <c r="BI5" s="233"/>
      <c r="BJ5" s="233"/>
      <c r="BK5" s="233"/>
      <c r="BL5" s="233"/>
      <c r="BM5" s="233"/>
      <c r="BN5" s="233"/>
      <c r="BO5" s="233"/>
      <c r="BP5" s="233"/>
      <c r="BQ5" s="995" t="s">
        <v>382</v>
      </c>
      <c r="BR5" s="996"/>
      <c r="BS5" s="996"/>
      <c r="BT5" s="996"/>
      <c r="BU5" s="996"/>
      <c r="BV5" s="996"/>
      <c r="BW5" s="996"/>
      <c r="BX5" s="996"/>
      <c r="BY5" s="996"/>
      <c r="BZ5" s="996"/>
      <c r="CA5" s="996"/>
      <c r="CB5" s="996"/>
      <c r="CC5" s="996"/>
      <c r="CD5" s="996"/>
      <c r="CE5" s="996"/>
      <c r="CF5" s="996"/>
      <c r="CG5" s="997"/>
      <c r="CH5" s="1001" t="s">
        <v>383</v>
      </c>
      <c r="CI5" s="1002"/>
      <c r="CJ5" s="1002"/>
      <c r="CK5" s="1002"/>
      <c r="CL5" s="1003"/>
      <c r="CM5" s="1001" t="s">
        <v>384</v>
      </c>
      <c r="CN5" s="1002"/>
      <c r="CO5" s="1002"/>
      <c r="CP5" s="1002"/>
      <c r="CQ5" s="1003"/>
      <c r="CR5" s="1001" t="s">
        <v>385</v>
      </c>
      <c r="CS5" s="1002"/>
      <c r="CT5" s="1002"/>
      <c r="CU5" s="1002"/>
      <c r="CV5" s="1003"/>
      <c r="CW5" s="1001" t="s">
        <v>386</v>
      </c>
      <c r="CX5" s="1002"/>
      <c r="CY5" s="1002"/>
      <c r="CZ5" s="1002"/>
      <c r="DA5" s="1003"/>
      <c r="DB5" s="1001" t="s">
        <v>387</v>
      </c>
      <c r="DC5" s="1002"/>
      <c r="DD5" s="1002"/>
      <c r="DE5" s="1002"/>
      <c r="DF5" s="1003"/>
      <c r="DG5" s="1100" t="s">
        <v>388</v>
      </c>
      <c r="DH5" s="1101"/>
      <c r="DI5" s="1101"/>
      <c r="DJ5" s="1101"/>
      <c r="DK5" s="1102"/>
      <c r="DL5" s="1100" t="s">
        <v>389</v>
      </c>
      <c r="DM5" s="1101"/>
      <c r="DN5" s="1101"/>
      <c r="DO5" s="1101"/>
      <c r="DP5" s="1102"/>
      <c r="DQ5" s="1001" t="s">
        <v>390</v>
      </c>
      <c r="DR5" s="1002"/>
      <c r="DS5" s="1002"/>
      <c r="DT5" s="1002"/>
      <c r="DU5" s="1003"/>
      <c r="DV5" s="1001" t="s">
        <v>381</v>
      </c>
      <c r="DW5" s="1002"/>
      <c r="DX5" s="1002"/>
      <c r="DY5" s="1002"/>
      <c r="DZ5" s="1015"/>
      <c r="EA5" s="234"/>
    </row>
    <row r="6" spans="1:131" s="235" customFormat="1" ht="26.25" customHeight="1" thickBot="1" x14ac:dyDescent="0.25">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111"/>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103"/>
      <c r="DH6" s="1104"/>
      <c r="DI6" s="1104"/>
      <c r="DJ6" s="1104"/>
      <c r="DK6" s="1105"/>
      <c r="DL6" s="1103"/>
      <c r="DM6" s="1104"/>
      <c r="DN6" s="1104"/>
      <c r="DO6" s="1104"/>
      <c r="DP6" s="1105"/>
      <c r="DQ6" s="1004"/>
      <c r="DR6" s="1005"/>
      <c r="DS6" s="1005"/>
      <c r="DT6" s="1005"/>
      <c r="DU6" s="1006"/>
      <c r="DV6" s="1004"/>
      <c r="DW6" s="1005"/>
      <c r="DX6" s="1005"/>
      <c r="DY6" s="1005"/>
      <c r="DZ6" s="1016"/>
      <c r="EA6" s="234"/>
    </row>
    <row r="7" spans="1:131" s="235" customFormat="1" ht="26.25" customHeight="1" thickTop="1" x14ac:dyDescent="0.2">
      <c r="A7" s="236">
        <v>1</v>
      </c>
      <c r="B7" s="1047" t="s">
        <v>391</v>
      </c>
      <c r="C7" s="1048"/>
      <c r="D7" s="1048"/>
      <c r="E7" s="1048"/>
      <c r="F7" s="1048"/>
      <c r="G7" s="1048"/>
      <c r="H7" s="1048"/>
      <c r="I7" s="1048"/>
      <c r="J7" s="1048"/>
      <c r="K7" s="1048"/>
      <c r="L7" s="1048"/>
      <c r="M7" s="1048"/>
      <c r="N7" s="1048"/>
      <c r="O7" s="1048"/>
      <c r="P7" s="1049"/>
      <c r="Q7" s="1087">
        <v>115255</v>
      </c>
      <c r="R7" s="1088"/>
      <c r="S7" s="1088"/>
      <c r="T7" s="1088"/>
      <c r="U7" s="1088"/>
      <c r="V7" s="1088">
        <v>112364</v>
      </c>
      <c r="W7" s="1088"/>
      <c r="X7" s="1088"/>
      <c r="Y7" s="1088"/>
      <c r="Z7" s="1088"/>
      <c r="AA7" s="1088">
        <v>2891</v>
      </c>
      <c r="AB7" s="1088"/>
      <c r="AC7" s="1088"/>
      <c r="AD7" s="1088"/>
      <c r="AE7" s="1089"/>
      <c r="AF7" s="1090">
        <v>2630</v>
      </c>
      <c r="AG7" s="1091"/>
      <c r="AH7" s="1091"/>
      <c r="AI7" s="1091"/>
      <c r="AJ7" s="1092"/>
      <c r="AK7" s="1093">
        <v>1436</v>
      </c>
      <c r="AL7" s="1094"/>
      <c r="AM7" s="1094"/>
      <c r="AN7" s="1094"/>
      <c r="AO7" s="1094"/>
      <c r="AP7" s="1094">
        <v>115008</v>
      </c>
      <c r="AQ7" s="1094"/>
      <c r="AR7" s="1094"/>
      <c r="AS7" s="1094"/>
      <c r="AT7" s="1094"/>
      <c r="AU7" s="1095"/>
      <c r="AV7" s="1095"/>
      <c r="AW7" s="1095"/>
      <c r="AX7" s="1095"/>
      <c r="AY7" s="1096"/>
      <c r="AZ7" s="232"/>
      <c r="BA7" s="232"/>
      <c r="BB7" s="232"/>
      <c r="BC7" s="232"/>
      <c r="BD7" s="232"/>
      <c r="BE7" s="233"/>
      <c r="BF7" s="233"/>
      <c r="BG7" s="233"/>
      <c r="BH7" s="233"/>
      <c r="BI7" s="233"/>
      <c r="BJ7" s="233"/>
      <c r="BK7" s="233"/>
      <c r="BL7" s="233"/>
      <c r="BM7" s="233"/>
      <c r="BN7" s="233"/>
      <c r="BO7" s="233"/>
      <c r="BP7" s="233"/>
      <c r="BQ7" s="236">
        <v>1</v>
      </c>
      <c r="BR7" s="237"/>
      <c r="BS7" s="1097" t="s">
        <v>605</v>
      </c>
      <c r="BT7" s="1098"/>
      <c r="BU7" s="1098"/>
      <c r="BV7" s="1098"/>
      <c r="BW7" s="1098"/>
      <c r="BX7" s="1098"/>
      <c r="BY7" s="1098"/>
      <c r="BZ7" s="1098"/>
      <c r="CA7" s="1098"/>
      <c r="CB7" s="1098"/>
      <c r="CC7" s="1098"/>
      <c r="CD7" s="1098"/>
      <c r="CE7" s="1098"/>
      <c r="CF7" s="1098"/>
      <c r="CG7" s="1099"/>
      <c r="CH7" s="1084">
        <v>-140</v>
      </c>
      <c r="CI7" s="1085"/>
      <c r="CJ7" s="1085"/>
      <c r="CK7" s="1085"/>
      <c r="CL7" s="1086"/>
      <c r="CM7" s="1084">
        <v>2668</v>
      </c>
      <c r="CN7" s="1085"/>
      <c r="CO7" s="1085"/>
      <c r="CP7" s="1085"/>
      <c r="CQ7" s="1086"/>
      <c r="CR7" s="1084">
        <v>16</v>
      </c>
      <c r="CS7" s="1085"/>
      <c r="CT7" s="1085"/>
      <c r="CU7" s="1085"/>
      <c r="CV7" s="1086"/>
      <c r="CW7" s="1084">
        <v>11</v>
      </c>
      <c r="CX7" s="1085"/>
      <c r="CY7" s="1085"/>
      <c r="CZ7" s="1085"/>
      <c r="DA7" s="1086"/>
      <c r="DB7" s="1084" t="s">
        <v>550</v>
      </c>
      <c r="DC7" s="1085"/>
      <c r="DD7" s="1085"/>
      <c r="DE7" s="1085"/>
      <c r="DF7" s="1086"/>
      <c r="DG7" s="1084" t="s">
        <v>550</v>
      </c>
      <c r="DH7" s="1085"/>
      <c r="DI7" s="1085"/>
      <c r="DJ7" s="1085"/>
      <c r="DK7" s="1086"/>
      <c r="DL7" s="1084" t="s">
        <v>550</v>
      </c>
      <c r="DM7" s="1085"/>
      <c r="DN7" s="1085"/>
      <c r="DO7" s="1085"/>
      <c r="DP7" s="1086"/>
      <c r="DQ7" s="1084" t="s">
        <v>550</v>
      </c>
      <c r="DR7" s="1085"/>
      <c r="DS7" s="1085"/>
      <c r="DT7" s="1085"/>
      <c r="DU7" s="1086"/>
      <c r="DV7" s="1097"/>
      <c r="DW7" s="1098"/>
      <c r="DX7" s="1098"/>
      <c r="DY7" s="1098"/>
      <c r="DZ7" s="1112"/>
      <c r="EA7" s="234"/>
    </row>
    <row r="8" spans="1:131" s="235" customFormat="1" ht="26.25" customHeight="1" x14ac:dyDescent="0.2">
      <c r="A8" s="238">
        <v>2</v>
      </c>
      <c r="B8" s="1030" t="s">
        <v>392</v>
      </c>
      <c r="C8" s="1031"/>
      <c r="D8" s="1031"/>
      <c r="E8" s="1031"/>
      <c r="F8" s="1031"/>
      <c r="G8" s="1031"/>
      <c r="H8" s="1031"/>
      <c r="I8" s="1031"/>
      <c r="J8" s="1031"/>
      <c r="K8" s="1031"/>
      <c r="L8" s="1031"/>
      <c r="M8" s="1031"/>
      <c r="N8" s="1031"/>
      <c r="O8" s="1031"/>
      <c r="P8" s="1032"/>
      <c r="Q8" s="1038">
        <v>41</v>
      </c>
      <c r="R8" s="1039"/>
      <c r="S8" s="1039"/>
      <c r="T8" s="1039"/>
      <c r="U8" s="1039"/>
      <c r="V8" s="1039">
        <v>41</v>
      </c>
      <c r="W8" s="1039"/>
      <c r="X8" s="1039"/>
      <c r="Y8" s="1039"/>
      <c r="Z8" s="1039"/>
      <c r="AA8" s="1039">
        <v>0</v>
      </c>
      <c r="AB8" s="1039"/>
      <c r="AC8" s="1039"/>
      <c r="AD8" s="1039"/>
      <c r="AE8" s="1040"/>
      <c r="AF8" s="1035" t="s">
        <v>393</v>
      </c>
      <c r="AG8" s="1036"/>
      <c r="AH8" s="1036"/>
      <c r="AI8" s="1036"/>
      <c r="AJ8" s="1037"/>
      <c r="AK8" s="1080">
        <v>39</v>
      </c>
      <c r="AL8" s="1081"/>
      <c r="AM8" s="1081"/>
      <c r="AN8" s="1081"/>
      <c r="AO8" s="1081"/>
      <c r="AP8" s="1081">
        <v>222</v>
      </c>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t="s">
        <v>606</v>
      </c>
      <c r="BT8" s="993"/>
      <c r="BU8" s="993"/>
      <c r="BV8" s="993"/>
      <c r="BW8" s="993"/>
      <c r="BX8" s="993"/>
      <c r="BY8" s="993"/>
      <c r="BZ8" s="993"/>
      <c r="CA8" s="993"/>
      <c r="CB8" s="993"/>
      <c r="CC8" s="993"/>
      <c r="CD8" s="993"/>
      <c r="CE8" s="993"/>
      <c r="CF8" s="993"/>
      <c r="CG8" s="1014"/>
      <c r="CH8" s="989">
        <v>8</v>
      </c>
      <c r="CI8" s="990"/>
      <c r="CJ8" s="990"/>
      <c r="CK8" s="990"/>
      <c r="CL8" s="991"/>
      <c r="CM8" s="989">
        <v>147</v>
      </c>
      <c r="CN8" s="990"/>
      <c r="CO8" s="990"/>
      <c r="CP8" s="990"/>
      <c r="CQ8" s="991"/>
      <c r="CR8" s="989">
        <v>1</v>
      </c>
      <c r="CS8" s="990"/>
      <c r="CT8" s="990"/>
      <c r="CU8" s="990"/>
      <c r="CV8" s="991"/>
      <c r="CW8" s="989" t="s">
        <v>550</v>
      </c>
      <c r="CX8" s="990"/>
      <c r="CY8" s="990"/>
      <c r="CZ8" s="990"/>
      <c r="DA8" s="991"/>
      <c r="DB8" s="989" t="s">
        <v>550</v>
      </c>
      <c r="DC8" s="990"/>
      <c r="DD8" s="990"/>
      <c r="DE8" s="990"/>
      <c r="DF8" s="991"/>
      <c r="DG8" s="989" t="s">
        <v>550</v>
      </c>
      <c r="DH8" s="990"/>
      <c r="DI8" s="990"/>
      <c r="DJ8" s="990"/>
      <c r="DK8" s="991"/>
      <c r="DL8" s="989" t="s">
        <v>550</v>
      </c>
      <c r="DM8" s="990"/>
      <c r="DN8" s="990"/>
      <c r="DO8" s="990"/>
      <c r="DP8" s="991"/>
      <c r="DQ8" s="989" t="s">
        <v>550</v>
      </c>
      <c r="DR8" s="990"/>
      <c r="DS8" s="990"/>
      <c r="DT8" s="990"/>
      <c r="DU8" s="991"/>
      <c r="DV8" s="992"/>
      <c r="DW8" s="993"/>
      <c r="DX8" s="993"/>
      <c r="DY8" s="993"/>
      <c r="DZ8" s="994"/>
      <c r="EA8" s="234"/>
    </row>
    <row r="9" spans="1:131" s="235" customFormat="1" ht="26.25" customHeight="1" x14ac:dyDescent="0.2">
      <c r="A9" s="238">
        <v>3</v>
      </c>
      <c r="B9" s="1030" t="s">
        <v>394</v>
      </c>
      <c r="C9" s="1031"/>
      <c r="D9" s="1031"/>
      <c r="E9" s="1031"/>
      <c r="F9" s="1031"/>
      <c r="G9" s="1031"/>
      <c r="H9" s="1031"/>
      <c r="I9" s="1031"/>
      <c r="J9" s="1031"/>
      <c r="K9" s="1031"/>
      <c r="L9" s="1031"/>
      <c r="M9" s="1031"/>
      <c r="N9" s="1031"/>
      <c r="O9" s="1031"/>
      <c r="P9" s="1032"/>
      <c r="Q9" s="1038">
        <v>1</v>
      </c>
      <c r="R9" s="1039"/>
      <c r="S9" s="1039"/>
      <c r="T9" s="1039"/>
      <c r="U9" s="1039"/>
      <c r="V9" s="1039">
        <v>1</v>
      </c>
      <c r="W9" s="1039"/>
      <c r="X9" s="1039"/>
      <c r="Y9" s="1039"/>
      <c r="Z9" s="1039"/>
      <c r="AA9" s="1039">
        <v>0</v>
      </c>
      <c r="AB9" s="1039"/>
      <c r="AC9" s="1039"/>
      <c r="AD9" s="1039"/>
      <c r="AE9" s="1040"/>
      <c r="AF9" s="1035">
        <v>0</v>
      </c>
      <c r="AG9" s="1036"/>
      <c r="AH9" s="1036"/>
      <c r="AI9" s="1036"/>
      <c r="AJ9" s="1037"/>
      <c r="AK9" s="1080" t="s">
        <v>550</v>
      </c>
      <c r="AL9" s="1081"/>
      <c r="AM9" s="1081"/>
      <c r="AN9" s="1081"/>
      <c r="AO9" s="1081"/>
      <c r="AP9" s="1081" t="s">
        <v>550</v>
      </c>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t="s">
        <v>607</v>
      </c>
      <c r="BT9" s="993"/>
      <c r="BU9" s="993"/>
      <c r="BV9" s="993"/>
      <c r="BW9" s="993"/>
      <c r="BX9" s="993"/>
      <c r="BY9" s="993"/>
      <c r="BZ9" s="993"/>
      <c r="CA9" s="993"/>
      <c r="CB9" s="993"/>
      <c r="CC9" s="993"/>
      <c r="CD9" s="993"/>
      <c r="CE9" s="993"/>
      <c r="CF9" s="993"/>
      <c r="CG9" s="1014"/>
      <c r="CH9" s="989">
        <v>2</v>
      </c>
      <c r="CI9" s="990"/>
      <c r="CJ9" s="990"/>
      <c r="CK9" s="990"/>
      <c r="CL9" s="991"/>
      <c r="CM9" s="989">
        <v>51</v>
      </c>
      <c r="CN9" s="990"/>
      <c r="CO9" s="990"/>
      <c r="CP9" s="990"/>
      <c r="CQ9" s="991"/>
      <c r="CR9" s="989">
        <v>8</v>
      </c>
      <c r="CS9" s="990"/>
      <c r="CT9" s="990"/>
      <c r="CU9" s="990"/>
      <c r="CV9" s="991"/>
      <c r="CW9" s="989">
        <v>9</v>
      </c>
      <c r="CX9" s="990"/>
      <c r="CY9" s="990"/>
      <c r="CZ9" s="990"/>
      <c r="DA9" s="991"/>
      <c r="DB9" s="989" t="s">
        <v>550</v>
      </c>
      <c r="DC9" s="990"/>
      <c r="DD9" s="990"/>
      <c r="DE9" s="990"/>
      <c r="DF9" s="991"/>
      <c r="DG9" s="989" t="s">
        <v>550</v>
      </c>
      <c r="DH9" s="990"/>
      <c r="DI9" s="990"/>
      <c r="DJ9" s="990"/>
      <c r="DK9" s="991"/>
      <c r="DL9" s="989" t="s">
        <v>550</v>
      </c>
      <c r="DM9" s="990"/>
      <c r="DN9" s="990"/>
      <c r="DO9" s="990"/>
      <c r="DP9" s="991"/>
      <c r="DQ9" s="989" t="s">
        <v>550</v>
      </c>
      <c r="DR9" s="990"/>
      <c r="DS9" s="990"/>
      <c r="DT9" s="990"/>
      <c r="DU9" s="991"/>
      <c r="DV9" s="992"/>
      <c r="DW9" s="993"/>
      <c r="DX9" s="993"/>
      <c r="DY9" s="993"/>
      <c r="DZ9" s="994"/>
      <c r="EA9" s="234"/>
    </row>
    <row r="10" spans="1:131" s="235" customFormat="1" ht="26.25" customHeight="1" x14ac:dyDescent="0.2">
      <c r="A10" s="238">
        <v>4</v>
      </c>
      <c r="B10" s="1030" t="s">
        <v>395</v>
      </c>
      <c r="C10" s="1031"/>
      <c r="D10" s="1031"/>
      <c r="E10" s="1031"/>
      <c r="F10" s="1031"/>
      <c r="G10" s="1031"/>
      <c r="H10" s="1031"/>
      <c r="I10" s="1031"/>
      <c r="J10" s="1031"/>
      <c r="K10" s="1031"/>
      <c r="L10" s="1031"/>
      <c r="M10" s="1031"/>
      <c r="N10" s="1031"/>
      <c r="O10" s="1031"/>
      <c r="P10" s="1032"/>
      <c r="Q10" s="1038">
        <v>0</v>
      </c>
      <c r="R10" s="1039"/>
      <c r="S10" s="1039"/>
      <c r="T10" s="1039"/>
      <c r="U10" s="1039"/>
      <c r="V10" s="1039">
        <v>0</v>
      </c>
      <c r="W10" s="1039"/>
      <c r="X10" s="1039"/>
      <c r="Y10" s="1039"/>
      <c r="Z10" s="1039"/>
      <c r="AA10" s="1039">
        <v>0</v>
      </c>
      <c r="AB10" s="1039"/>
      <c r="AC10" s="1039"/>
      <c r="AD10" s="1039"/>
      <c r="AE10" s="1040"/>
      <c r="AF10" s="1035" t="s">
        <v>396</v>
      </c>
      <c r="AG10" s="1036"/>
      <c r="AH10" s="1036"/>
      <c r="AI10" s="1036"/>
      <c r="AJ10" s="1037"/>
      <c r="AK10" s="1080" t="s">
        <v>550</v>
      </c>
      <c r="AL10" s="1081"/>
      <c r="AM10" s="1081"/>
      <c r="AN10" s="1081"/>
      <c r="AO10" s="1081"/>
      <c r="AP10" s="1081" t="s">
        <v>550</v>
      </c>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t="s">
        <v>608</v>
      </c>
      <c r="BT10" s="993"/>
      <c r="BU10" s="993"/>
      <c r="BV10" s="993"/>
      <c r="BW10" s="993"/>
      <c r="BX10" s="993"/>
      <c r="BY10" s="993"/>
      <c r="BZ10" s="993"/>
      <c r="CA10" s="993"/>
      <c r="CB10" s="993"/>
      <c r="CC10" s="993"/>
      <c r="CD10" s="993"/>
      <c r="CE10" s="993"/>
      <c r="CF10" s="993"/>
      <c r="CG10" s="1014"/>
      <c r="CH10" s="989">
        <v>343</v>
      </c>
      <c r="CI10" s="990"/>
      <c r="CJ10" s="990"/>
      <c r="CK10" s="990"/>
      <c r="CL10" s="991"/>
      <c r="CM10" s="989">
        <v>3128</v>
      </c>
      <c r="CN10" s="990"/>
      <c r="CO10" s="990"/>
      <c r="CP10" s="990"/>
      <c r="CQ10" s="991"/>
      <c r="CR10" s="989">
        <v>1</v>
      </c>
      <c r="CS10" s="990"/>
      <c r="CT10" s="990"/>
      <c r="CU10" s="990"/>
      <c r="CV10" s="991"/>
      <c r="CW10" s="989" t="s">
        <v>550</v>
      </c>
      <c r="CX10" s="990"/>
      <c r="CY10" s="990"/>
      <c r="CZ10" s="990"/>
      <c r="DA10" s="991"/>
      <c r="DB10" s="989" t="s">
        <v>550</v>
      </c>
      <c r="DC10" s="990"/>
      <c r="DD10" s="990"/>
      <c r="DE10" s="990"/>
      <c r="DF10" s="991"/>
      <c r="DG10" s="989" t="s">
        <v>550</v>
      </c>
      <c r="DH10" s="990"/>
      <c r="DI10" s="990"/>
      <c r="DJ10" s="990"/>
      <c r="DK10" s="991"/>
      <c r="DL10" s="989" t="s">
        <v>550</v>
      </c>
      <c r="DM10" s="990"/>
      <c r="DN10" s="990"/>
      <c r="DO10" s="990"/>
      <c r="DP10" s="991"/>
      <c r="DQ10" s="989" t="s">
        <v>550</v>
      </c>
      <c r="DR10" s="990"/>
      <c r="DS10" s="990"/>
      <c r="DT10" s="990"/>
      <c r="DU10" s="991"/>
      <c r="DV10" s="992"/>
      <c r="DW10" s="993"/>
      <c r="DX10" s="993"/>
      <c r="DY10" s="993"/>
      <c r="DZ10" s="994"/>
      <c r="EA10" s="234"/>
    </row>
    <row r="11" spans="1:131" s="235" customFormat="1" ht="26.25" customHeight="1" x14ac:dyDescent="0.2">
      <c r="A11" s="238">
        <v>5</v>
      </c>
      <c r="B11" s="1030" t="s">
        <v>397</v>
      </c>
      <c r="C11" s="1031"/>
      <c r="D11" s="1031"/>
      <c r="E11" s="1031"/>
      <c r="F11" s="1031"/>
      <c r="G11" s="1031"/>
      <c r="H11" s="1031"/>
      <c r="I11" s="1031"/>
      <c r="J11" s="1031"/>
      <c r="K11" s="1031"/>
      <c r="L11" s="1031"/>
      <c r="M11" s="1031"/>
      <c r="N11" s="1031"/>
      <c r="O11" s="1031"/>
      <c r="P11" s="1032"/>
      <c r="Q11" s="1038">
        <v>43</v>
      </c>
      <c r="R11" s="1039"/>
      <c r="S11" s="1039"/>
      <c r="T11" s="1039"/>
      <c r="U11" s="1039"/>
      <c r="V11" s="1039">
        <v>40</v>
      </c>
      <c r="W11" s="1039"/>
      <c r="X11" s="1039"/>
      <c r="Y11" s="1039"/>
      <c r="Z11" s="1039"/>
      <c r="AA11" s="1039">
        <v>3</v>
      </c>
      <c r="AB11" s="1039"/>
      <c r="AC11" s="1039"/>
      <c r="AD11" s="1039"/>
      <c r="AE11" s="1040"/>
      <c r="AF11" s="1035">
        <v>3</v>
      </c>
      <c r="AG11" s="1036"/>
      <c r="AH11" s="1036"/>
      <c r="AI11" s="1036"/>
      <c r="AJ11" s="1037"/>
      <c r="AK11" s="1080" t="s">
        <v>550</v>
      </c>
      <c r="AL11" s="1081"/>
      <c r="AM11" s="1081"/>
      <c r="AN11" s="1081"/>
      <c r="AO11" s="1081"/>
      <c r="AP11" s="1081" t="s">
        <v>550</v>
      </c>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t="s">
        <v>609</v>
      </c>
      <c r="BT11" s="993"/>
      <c r="BU11" s="993"/>
      <c r="BV11" s="993"/>
      <c r="BW11" s="993"/>
      <c r="BX11" s="993"/>
      <c r="BY11" s="993"/>
      <c r="BZ11" s="993"/>
      <c r="CA11" s="993"/>
      <c r="CB11" s="993"/>
      <c r="CC11" s="993"/>
      <c r="CD11" s="993"/>
      <c r="CE11" s="993"/>
      <c r="CF11" s="993"/>
      <c r="CG11" s="1014"/>
      <c r="CH11" s="989">
        <v>-4</v>
      </c>
      <c r="CI11" s="990"/>
      <c r="CJ11" s="990"/>
      <c r="CK11" s="990"/>
      <c r="CL11" s="991"/>
      <c r="CM11" s="989">
        <v>119</v>
      </c>
      <c r="CN11" s="990"/>
      <c r="CO11" s="990"/>
      <c r="CP11" s="990"/>
      <c r="CQ11" s="991"/>
      <c r="CR11" s="989">
        <v>8</v>
      </c>
      <c r="CS11" s="990"/>
      <c r="CT11" s="990"/>
      <c r="CU11" s="990"/>
      <c r="CV11" s="991"/>
      <c r="CW11" s="989" t="s">
        <v>550</v>
      </c>
      <c r="CX11" s="990"/>
      <c r="CY11" s="990"/>
      <c r="CZ11" s="990"/>
      <c r="DA11" s="991"/>
      <c r="DB11" s="989" t="s">
        <v>550</v>
      </c>
      <c r="DC11" s="990"/>
      <c r="DD11" s="990"/>
      <c r="DE11" s="990"/>
      <c r="DF11" s="991"/>
      <c r="DG11" s="989" t="s">
        <v>550</v>
      </c>
      <c r="DH11" s="990"/>
      <c r="DI11" s="990"/>
      <c r="DJ11" s="990"/>
      <c r="DK11" s="991"/>
      <c r="DL11" s="989" t="s">
        <v>550</v>
      </c>
      <c r="DM11" s="990"/>
      <c r="DN11" s="990"/>
      <c r="DO11" s="990"/>
      <c r="DP11" s="991"/>
      <c r="DQ11" s="989" t="s">
        <v>550</v>
      </c>
      <c r="DR11" s="990"/>
      <c r="DS11" s="990"/>
      <c r="DT11" s="990"/>
      <c r="DU11" s="991"/>
      <c r="DV11" s="992"/>
      <c r="DW11" s="993"/>
      <c r="DX11" s="993"/>
      <c r="DY11" s="993"/>
      <c r="DZ11" s="994"/>
      <c r="EA11" s="234"/>
    </row>
    <row r="12" spans="1:131" s="235" customFormat="1" ht="26.25" customHeight="1" x14ac:dyDescent="0.2">
      <c r="A12" s="238">
        <v>6</v>
      </c>
      <c r="B12" s="1030" t="s">
        <v>398</v>
      </c>
      <c r="C12" s="1031"/>
      <c r="D12" s="1031"/>
      <c r="E12" s="1031"/>
      <c r="F12" s="1031"/>
      <c r="G12" s="1031"/>
      <c r="H12" s="1031"/>
      <c r="I12" s="1031"/>
      <c r="J12" s="1031"/>
      <c r="K12" s="1031"/>
      <c r="L12" s="1031"/>
      <c r="M12" s="1031"/>
      <c r="N12" s="1031"/>
      <c r="O12" s="1031"/>
      <c r="P12" s="1032"/>
      <c r="Q12" s="1038">
        <v>102</v>
      </c>
      <c r="R12" s="1039"/>
      <c r="S12" s="1039"/>
      <c r="T12" s="1039"/>
      <c r="U12" s="1039"/>
      <c r="V12" s="1039">
        <v>47</v>
      </c>
      <c r="W12" s="1039"/>
      <c r="X12" s="1039"/>
      <c r="Y12" s="1039"/>
      <c r="Z12" s="1039"/>
      <c r="AA12" s="1039">
        <v>54</v>
      </c>
      <c r="AB12" s="1039"/>
      <c r="AC12" s="1039"/>
      <c r="AD12" s="1039"/>
      <c r="AE12" s="1040"/>
      <c r="AF12" s="1035">
        <v>54</v>
      </c>
      <c r="AG12" s="1036"/>
      <c r="AH12" s="1036"/>
      <c r="AI12" s="1036"/>
      <c r="AJ12" s="1037"/>
      <c r="AK12" s="1080">
        <v>2</v>
      </c>
      <c r="AL12" s="1081"/>
      <c r="AM12" s="1081"/>
      <c r="AN12" s="1081"/>
      <c r="AO12" s="1081"/>
      <c r="AP12" s="1081" t="s">
        <v>550</v>
      </c>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t="s">
        <v>610</v>
      </c>
      <c r="BT12" s="993"/>
      <c r="BU12" s="993"/>
      <c r="BV12" s="993"/>
      <c r="BW12" s="993"/>
      <c r="BX12" s="993"/>
      <c r="BY12" s="993"/>
      <c r="BZ12" s="993"/>
      <c r="CA12" s="993"/>
      <c r="CB12" s="993"/>
      <c r="CC12" s="993"/>
      <c r="CD12" s="993"/>
      <c r="CE12" s="993"/>
      <c r="CF12" s="993"/>
      <c r="CG12" s="1014"/>
      <c r="CH12" s="989">
        <v>-18</v>
      </c>
      <c r="CI12" s="990"/>
      <c r="CJ12" s="990"/>
      <c r="CK12" s="990"/>
      <c r="CL12" s="991"/>
      <c r="CM12" s="989">
        <v>222</v>
      </c>
      <c r="CN12" s="990"/>
      <c r="CO12" s="990"/>
      <c r="CP12" s="990"/>
      <c r="CQ12" s="991"/>
      <c r="CR12" s="989">
        <v>4</v>
      </c>
      <c r="CS12" s="990"/>
      <c r="CT12" s="990"/>
      <c r="CU12" s="990"/>
      <c r="CV12" s="991"/>
      <c r="CW12" s="989">
        <v>58</v>
      </c>
      <c r="CX12" s="990"/>
      <c r="CY12" s="990"/>
      <c r="CZ12" s="990"/>
      <c r="DA12" s="991"/>
      <c r="DB12" s="989" t="s">
        <v>550</v>
      </c>
      <c r="DC12" s="990"/>
      <c r="DD12" s="990"/>
      <c r="DE12" s="990"/>
      <c r="DF12" s="991"/>
      <c r="DG12" s="989" t="s">
        <v>550</v>
      </c>
      <c r="DH12" s="990"/>
      <c r="DI12" s="990"/>
      <c r="DJ12" s="990"/>
      <c r="DK12" s="991"/>
      <c r="DL12" s="989" t="s">
        <v>550</v>
      </c>
      <c r="DM12" s="990"/>
      <c r="DN12" s="990"/>
      <c r="DO12" s="990"/>
      <c r="DP12" s="991"/>
      <c r="DQ12" s="989" t="s">
        <v>550</v>
      </c>
      <c r="DR12" s="990"/>
      <c r="DS12" s="990"/>
      <c r="DT12" s="990"/>
      <c r="DU12" s="991"/>
      <c r="DV12" s="992"/>
      <c r="DW12" s="993"/>
      <c r="DX12" s="993"/>
      <c r="DY12" s="993"/>
      <c r="DZ12" s="994"/>
      <c r="EA12" s="234"/>
    </row>
    <row r="13" spans="1:131" s="235" customFormat="1" ht="26.25" customHeight="1" x14ac:dyDescent="0.2">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t="s">
        <v>611</v>
      </c>
      <c r="BT13" s="993"/>
      <c r="BU13" s="993"/>
      <c r="BV13" s="993"/>
      <c r="BW13" s="993"/>
      <c r="BX13" s="993"/>
      <c r="BY13" s="993"/>
      <c r="BZ13" s="993"/>
      <c r="CA13" s="993"/>
      <c r="CB13" s="993"/>
      <c r="CC13" s="993"/>
      <c r="CD13" s="993"/>
      <c r="CE13" s="993"/>
      <c r="CF13" s="993"/>
      <c r="CG13" s="1014"/>
      <c r="CH13" s="989">
        <v>5</v>
      </c>
      <c r="CI13" s="990"/>
      <c r="CJ13" s="990"/>
      <c r="CK13" s="990"/>
      <c r="CL13" s="991"/>
      <c r="CM13" s="989">
        <v>43</v>
      </c>
      <c r="CN13" s="990"/>
      <c r="CO13" s="990"/>
      <c r="CP13" s="990"/>
      <c r="CQ13" s="991"/>
      <c r="CR13" s="989">
        <v>1</v>
      </c>
      <c r="CS13" s="990"/>
      <c r="CT13" s="990"/>
      <c r="CU13" s="990"/>
      <c r="CV13" s="991"/>
      <c r="CW13" s="989" t="s">
        <v>550</v>
      </c>
      <c r="CX13" s="990"/>
      <c r="CY13" s="990"/>
      <c r="CZ13" s="990"/>
      <c r="DA13" s="991"/>
      <c r="DB13" s="989" t="s">
        <v>550</v>
      </c>
      <c r="DC13" s="990"/>
      <c r="DD13" s="990"/>
      <c r="DE13" s="990"/>
      <c r="DF13" s="991"/>
      <c r="DG13" s="989" t="s">
        <v>550</v>
      </c>
      <c r="DH13" s="990"/>
      <c r="DI13" s="990"/>
      <c r="DJ13" s="990"/>
      <c r="DK13" s="991"/>
      <c r="DL13" s="989" t="s">
        <v>550</v>
      </c>
      <c r="DM13" s="990"/>
      <c r="DN13" s="990"/>
      <c r="DO13" s="990"/>
      <c r="DP13" s="991"/>
      <c r="DQ13" s="989" t="s">
        <v>550</v>
      </c>
      <c r="DR13" s="990"/>
      <c r="DS13" s="990"/>
      <c r="DT13" s="990"/>
      <c r="DU13" s="991"/>
      <c r="DV13" s="992"/>
      <c r="DW13" s="993"/>
      <c r="DX13" s="993"/>
      <c r="DY13" s="993"/>
      <c r="DZ13" s="994"/>
      <c r="EA13" s="234"/>
    </row>
    <row r="14" spans="1:131" s="235" customFormat="1" ht="26.25" customHeight="1" x14ac:dyDescent="0.2">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t="s">
        <v>612</v>
      </c>
      <c r="BT14" s="993"/>
      <c r="BU14" s="993"/>
      <c r="BV14" s="993"/>
      <c r="BW14" s="993"/>
      <c r="BX14" s="993"/>
      <c r="BY14" s="993"/>
      <c r="BZ14" s="993"/>
      <c r="CA14" s="993"/>
      <c r="CB14" s="993"/>
      <c r="CC14" s="993"/>
      <c r="CD14" s="993"/>
      <c r="CE14" s="993"/>
      <c r="CF14" s="993"/>
      <c r="CG14" s="1014"/>
      <c r="CH14" s="989">
        <v>-8</v>
      </c>
      <c r="CI14" s="990"/>
      <c r="CJ14" s="990"/>
      <c r="CK14" s="990"/>
      <c r="CL14" s="991"/>
      <c r="CM14" s="989">
        <v>140</v>
      </c>
      <c r="CN14" s="990"/>
      <c r="CO14" s="990"/>
      <c r="CP14" s="990"/>
      <c r="CQ14" s="991"/>
      <c r="CR14" s="989">
        <v>11</v>
      </c>
      <c r="CS14" s="990"/>
      <c r="CT14" s="990"/>
      <c r="CU14" s="990"/>
      <c r="CV14" s="991"/>
      <c r="CW14" s="989">
        <v>40</v>
      </c>
      <c r="CX14" s="990"/>
      <c r="CY14" s="990"/>
      <c r="CZ14" s="990"/>
      <c r="DA14" s="991"/>
      <c r="DB14" s="989" t="s">
        <v>550</v>
      </c>
      <c r="DC14" s="990"/>
      <c r="DD14" s="990"/>
      <c r="DE14" s="990"/>
      <c r="DF14" s="991"/>
      <c r="DG14" s="989" t="s">
        <v>550</v>
      </c>
      <c r="DH14" s="990"/>
      <c r="DI14" s="990"/>
      <c r="DJ14" s="990"/>
      <c r="DK14" s="991"/>
      <c r="DL14" s="989" t="s">
        <v>550</v>
      </c>
      <c r="DM14" s="990"/>
      <c r="DN14" s="990"/>
      <c r="DO14" s="990"/>
      <c r="DP14" s="991"/>
      <c r="DQ14" s="989" t="s">
        <v>550</v>
      </c>
      <c r="DR14" s="990"/>
      <c r="DS14" s="990"/>
      <c r="DT14" s="990"/>
      <c r="DU14" s="991"/>
      <c r="DV14" s="992"/>
      <c r="DW14" s="993"/>
      <c r="DX14" s="993"/>
      <c r="DY14" s="993"/>
      <c r="DZ14" s="994"/>
      <c r="EA14" s="234"/>
    </row>
    <row r="15" spans="1:131" s="235" customFormat="1" ht="26.25" customHeight="1" x14ac:dyDescent="0.2">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t="s">
        <v>613</v>
      </c>
      <c r="BT15" s="993"/>
      <c r="BU15" s="993"/>
      <c r="BV15" s="993"/>
      <c r="BW15" s="993"/>
      <c r="BX15" s="993"/>
      <c r="BY15" s="993"/>
      <c r="BZ15" s="993"/>
      <c r="CA15" s="993"/>
      <c r="CB15" s="993"/>
      <c r="CC15" s="993"/>
      <c r="CD15" s="993"/>
      <c r="CE15" s="993"/>
      <c r="CF15" s="993"/>
      <c r="CG15" s="1014"/>
      <c r="CH15" s="989">
        <v>0</v>
      </c>
      <c r="CI15" s="990"/>
      <c r="CJ15" s="990"/>
      <c r="CK15" s="990"/>
      <c r="CL15" s="991"/>
      <c r="CM15" s="989">
        <v>74</v>
      </c>
      <c r="CN15" s="990"/>
      <c r="CO15" s="990"/>
      <c r="CP15" s="990"/>
      <c r="CQ15" s="991"/>
      <c r="CR15" s="989">
        <v>12</v>
      </c>
      <c r="CS15" s="990"/>
      <c r="CT15" s="990"/>
      <c r="CU15" s="990"/>
      <c r="CV15" s="991"/>
      <c r="CW15" s="989">
        <v>76</v>
      </c>
      <c r="CX15" s="990"/>
      <c r="CY15" s="990"/>
      <c r="CZ15" s="990"/>
      <c r="DA15" s="991"/>
      <c r="DB15" s="989" t="s">
        <v>550</v>
      </c>
      <c r="DC15" s="990"/>
      <c r="DD15" s="990"/>
      <c r="DE15" s="990"/>
      <c r="DF15" s="991"/>
      <c r="DG15" s="989" t="s">
        <v>550</v>
      </c>
      <c r="DH15" s="990"/>
      <c r="DI15" s="990"/>
      <c r="DJ15" s="990"/>
      <c r="DK15" s="991"/>
      <c r="DL15" s="989" t="s">
        <v>550</v>
      </c>
      <c r="DM15" s="990"/>
      <c r="DN15" s="990"/>
      <c r="DO15" s="990"/>
      <c r="DP15" s="991"/>
      <c r="DQ15" s="989" t="s">
        <v>550</v>
      </c>
      <c r="DR15" s="990"/>
      <c r="DS15" s="990"/>
      <c r="DT15" s="990"/>
      <c r="DU15" s="991"/>
      <c r="DV15" s="992"/>
      <c r="DW15" s="993"/>
      <c r="DX15" s="993"/>
      <c r="DY15" s="993"/>
      <c r="DZ15" s="994"/>
      <c r="EA15" s="234"/>
    </row>
    <row r="16" spans="1:131" s="235" customFormat="1" ht="26.25" customHeight="1" x14ac:dyDescent="0.2">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t="s">
        <v>614</v>
      </c>
      <c r="BT16" s="993"/>
      <c r="BU16" s="993"/>
      <c r="BV16" s="993"/>
      <c r="BW16" s="993"/>
      <c r="BX16" s="993"/>
      <c r="BY16" s="993"/>
      <c r="BZ16" s="993"/>
      <c r="CA16" s="993"/>
      <c r="CB16" s="993"/>
      <c r="CC16" s="993"/>
      <c r="CD16" s="993"/>
      <c r="CE16" s="993"/>
      <c r="CF16" s="993"/>
      <c r="CG16" s="1014"/>
      <c r="CH16" s="989">
        <v>0</v>
      </c>
      <c r="CI16" s="990"/>
      <c r="CJ16" s="990"/>
      <c r="CK16" s="990"/>
      <c r="CL16" s="991"/>
      <c r="CM16" s="989">
        <v>10</v>
      </c>
      <c r="CN16" s="990"/>
      <c r="CO16" s="990"/>
      <c r="CP16" s="990"/>
      <c r="CQ16" s="991"/>
      <c r="CR16" s="989">
        <v>10</v>
      </c>
      <c r="CS16" s="990"/>
      <c r="CT16" s="990"/>
      <c r="CU16" s="990"/>
      <c r="CV16" s="991"/>
      <c r="CW16" s="989">
        <v>32</v>
      </c>
      <c r="CX16" s="990"/>
      <c r="CY16" s="990"/>
      <c r="CZ16" s="990"/>
      <c r="DA16" s="991"/>
      <c r="DB16" s="989" t="s">
        <v>550</v>
      </c>
      <c r="DC16" s="990"/>
      <c r="DD16" s="990"/>
      <c r="DE16" s="990"/>
      <c r="DF16" s="991"/>
      <c r="DG16" s="989" t="s">
        <v>550</v>
      </c>
      <c r="DH16" s="990"/>
      <c r="DI16" s="990"/>
      <c r="DJ16" s="990"/>
      <c r="DK16" s="991"/>
      <c r="DL16" s="989" t="s">
        <v>550</v>
      </c>
      <c r="DM16" s="990"/>
      <c r="DN16" s="990"/>
      <c r="DO16" s="990"/>
      <c r="DP16" s="991"/>
      <c r="DQ16" s="989" t="s">
        <v>550</v>
      </c>
      <c r="DR16" s="990"/>
      <c r="DS16" s="990"/>
      <c r="DT16" s="990"/>
      <c r="DU16" s="991"/>
      <c r="DV16" s="992"/>
      <c r="DW16" s="993"/>
      <c r="DX16" s="993"/>
      <c r="DY16" s="993"/>
      <c r="DZ16" s="994"/>
      <c r="EA16" s="234"/>
    </row>
    <row r="17" spans="1:131" s="235" customFormat="1" ht="26.25" customHeight="1" x14ac:dyDescent="0.2">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t="s">
        <v>615</v>
      </c>
      <c r="BT17" s="993"/>
      <c r="BU17" s="993"/>
      <c r="BV17" s="993"/>
      <c r="BW17" s="993"/>
      <c r="BX17" s="993"/>
      <c r="BY17" s="993"/>
      <c r="BZ17" s="993"/>
      <c r="CA17" s="993"/>
      <c r="CB17" s="993"/>
      <c r="CC17" s="993"/>
      <c r="CD17" s="993"/>
      <c r="CE17" s="993"/>
      <c r="CF17" s="993"/>
      <c r="CG17" s="1014"/>
      <c r="CH17" s="989">
        <v>30</v>
      </c>
      <c r="CI17" s="990"/>
      <c r="CJ17" s="990"/>
      <c r="CK17" s="990"/>
      <c r="CL17" s="991"/>
      <c r="CM17" s="989">
        <v>470</v>
      </c>
      <c r="CN17" s="990"/>
      <c r="CO17" s="990"/>
      <c r="CP17" s="990"/>
      <c r="CQ17" s="991"/>
      <c r="CR17" s="989">
        <v>160</v>
      </c>
      <c r="CS17" s="990"/>
      <c r="CT17" s="990"/>
      <c r="CU17" s="990"/>
      <c r="CV17" s="991"/>
      <c r="CW17" s="989" t="s">
        <v>550</v>
      </c>
      <c r="CX17" s="990"/>
      <c r="CY17" s="990"/>
      <c r="CZ17" s="990"/>
      <c r="DA17" s="991"/>
      <c r="DB17" s="989" t="s">
        <v>550</v>
      </c>
      <c r="DC17" s="990"/>
      <c r="DD17" s="990"/>
      <c r="DE17" s="990"/>
      <c r="DF17" s="991"/>
      <c r="DG17" s="989" t="s">
        <v>550</v>
      </c>
      <c r="DH17" s="990"/>
      <c r="DI17" s="990"/>
      <c r="DJ17" s="990"/>
      <c r="DK17" s="991"/>
      <c r="DL17" s="989" t="s">
        <v>550</v>
      </c>
      <c r="DM17" s="990"/>
      <c r="DN17" s="990"/>
      <c r="DO17" s="990"/>
      <c r="DP17" s="991"/>
      <c r="DQ17" s="989" t="s">
        <v>550</v>
      </c>
      <c r="DR17" s="990"/>
      <c r="DS17" s="990"/>
      <c r="DT17" s="990"/>
      <c r="DU17" s="991"/>
      <c r="DV17" s="992"/>
      <c r="DW17" s="993"/>
      <c r="DX17" s="993"/>
      <c r="DY17" s="993"/>
      <c r="DZ17" s="994"/>
      <c r="EA17" s="234"/>
    </row>
    <row r="18" spans="1:131" s="235" customFormat="1" ht="26.25" customHeight="1" x14ac:dyDescent="0.2">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t="s">
        <v>616</v>
      </c>
      <c r="BT18" s="993"/>
      <c r="BU18" s="993"/>
      <c r="BV18" s="993"/>
      <c r="BW18" s="993"/>
      <c r="BX18" s="993"/>
      <c r="BY18" s="993"/>
      <c r="BZ18" s="993"/>
      <c r="CA18" s="993"/>
      <c r="CB18" s="993"/>
      <c r="CC18" s="993"/>
      <c r="CD18" s="993"/>
      <c r="CE18" s="993"/>
      <c r="CF18" s="993"/>
      <c r="CG18" s="1014"/>
      <c r="CH18" s="989">
        <v>0</v>
      </c>
      <c r="CI18" s="990"/>
      <c r="CJ18" s="990"/>
      <c r="CK18" s="990"/>
      <c r="CL18" s="991"/>
      <c r="CM18" s="989">
        <v>83</v>
      </c>
      <c r="CN18" s="990"/>
      <c r="CO18" s="990"/>
      <c r="CP18" s="990"/>
      <c r="CQ18" s="991"/>
      <c r="CR18" s="989">
        <v>5</v>
      </c>
      <c r="CS18" s="990"/>
      <c r="CT18" s="990"/>
      <c r="CU18" s="990"/>
      <c r="CV18" s="991"/>
      <c r="CW18" s="989" t="s">
        <v>550</v>
      </c>
      <c r="CX18" s="990"/>
      <c r="CY18" s="990"/>
      <c r="CZ18" s="990"/>
      <c r="DA18" s="991"/>
      <c r="DB18" s="989">
        <v>2315</v>
      </c>
      <c r="DC18" s="990"/>
      <c r="DD18" s="990"/>
      <c r="DE18" s="990"/>
      <c r="DF18" s="991"/>
      <c r="DG18" s="989" t="s">
        <v>550</v>
      </c>
      <c r="DH18" s="990"/>
      <c r="DI18" s="990"/>
      <c r="DJ18" s="990"/>
      <c r="DK18" s="991"/>
      <c r="DL18" s="989">
        <v>1050</v>
      </c>
      <c r="DM18" s="990"/>
      <c r="DN18" s="990"/>
      <c r="DO18" s="990"/>
      <c r="DP18" s="991"/>
      <c r="DQ18" s="989">
        <v>1885</v>
      </c>
      <c r="DR18" s="990"/>
      <c r="DS18" s="990"/>
      <c r="DT18" s="990"/>
      <c r="DU18" s="991"/>
      <c r="DV18" s="992"/>
      <c r="DW18" s="993"/>
      <c r="DX18" s="993"/>
      <c r="DY18" s="993"/>
      <c r="DZ18" s="994"/>
      <c r="EA18" s="234"/>
    </row>
    <row r="19" spans="1:131" s="235" customFormat="1" ht="26.25" customHeight="1" x14ac:dyDescent="0.2">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t="s">
        <v>617</v>
      </c>
      <c r="BT19" s="993"/>
      <c r="BU19" s="993"/>
      <c r="BV19" s="993"/>
      <c r="BW19" s="993"/>
      <c r="BX19" s="993"/>
      <c r="BY19" s="993"/>
      <c r="BZ19" s="993"/>
      <c r="CA19" s="993"/>
      <c r="CB19" s="993"/>
      <c r="CC19" s="993"/>
      <c r="CD19" s="993"/>
      <c r="CE19" s="993"/>
      <c r="CF19" s="993"/>
      <c r="CG19" s="1014"/>
      <c r="CH19" s="989">
        <v>1</v>
      </c>
      <c r="CI19" s="990"/>
      <c r="CJ19" s="990"/>
      <c r="CK19" s="990"/>
      <c r="CL19" s="991"/>
      <c r="CM19" s="989">
        <v>15</v>
      </c>
      <c r="CN19" s="990"/>
      <c r="CO19" s="990"/>
      <c r="CP19" s="990"/>
      <c r="CQ19" s="991"/>
      <c r="CR19" s="989">
        <v>1</v>
      </c>
      <c r="CS19" s="990"/>
      <c r="CT19" s="990"/>
      <c r="CU19" s="990"/>
      <c r="CV19" s="991"/>
      <c r="CW19" s="989" t="s">
        <v>550</v>
      </c>
      <c r="CX19" s="990"/>
      <c r="CY19" s="990"/>
      <c r="CZ19" s="990"/>
      <c r="DA19" s="991"/>
      <c r="DB19" s="989" t="s">
        <v>550</v>
      </c>
      <c r="DC19" s="990"/>
      <c r="DD19" s="990"/>
      <c r="DE19" s="990"/>
      <c r="DF19" s="991"/>
      <c r="DG19" s="989" t="s">
        <v>550</v>
      </c>
      <c r="DH19" s="990"/>
      <c r="DI19" s="990"/>
      <c r="DJ19" s="990"/>
      <c r="DK19" s="991"/>
      <c r="DL19" s="989" t="s">
        <v>550</v>
      </c>
      <c r="DM19" s="990"/>
      <c r="DN19" s="990"/>
      <c r="DO19" s="990"/>
      <c r="DP19" s="991"/>
      <c r="DQ19" s="989" t="s">
        <v>550</v>
      </c>
      <c r="DR19" s="990"/>
      <c r="DS19" s="990"/>
      <c r="DT19" s="990"/>
      <c r="DU19" s="991"/>
      <c r="DV19" s="992"/>
      <c r="DW19" s="993"/>
      <c r="DX19" s="993"/>
      <c r="DY19" s="993"/>
      <c r="DZ19" s="994"/>
      <c r="EA19" s="234"/>
    </row>
    <row r="20" spans="1:131" s="235" customFormat="1" ht="26.25" customHeight="1" x14ac:dyDescent="0.2">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t="s">
        <v>618</v>
      </c>
      <c r="BT20" s="993"/>
      <c r="BU20" s="993"/>
      <c r="BV20" s="993"/>
      <c r="BW20" s="993"/>
      <c r="BX20" s="993"/>
      <c r="BY20" s="993"/>
      <c r="BZ20" s="993"/>
      <c r="CA20" s="993"/>
      <c r="CB20" s="993"/>
      <c r="CC20" s="993"/>
      <c r="CD20" s="993"/>
      <c r="CE20" s="993"/>
      <c r="CF20" s="993"/>
      <c r="CG20" s="1014"/>
      <c r="CH20" s="989">
        <v>0</v>
      </c>
      <c r="CI20" s="990"/>
      <c r="CJ20" s="990"/>
      <c r="CK20" s="990"/>
      <c r="CL20" s="991"/>
      <c r="CM20" s="989">
        <v>15</v>
      </c>
      <c r="CN20" s="990"/>
      <c r="CO20" s="990"/>
      <c r="CP20" s="990"/>
      <c r="CQ20" s="991"/>
      <c r="CR20" s="989">
        <v>2</v>
      </c>
      <c r="CS20" s="990"/>
      <c r="CT20" s="990"/>
      <c r="CU20" s="990"/>
      <c r="CV20" s="991"/>
      <c r="CW20" s="989" t="s">
        <v>550</v>
      </c>
      <c r="CX20" s="990"/>
      <c r="CY20" s="990"/>
      <c r="CZ20" s="990"/>
      <c r="DA20" s="991"/>
      <c r="DB20" s="989" t="s">
        <v>550</v>
      </c>
      <c r="DC20" s="990"/>
      <c r="DD20" s="990"/>
      <c r="DE20" s="990"/>
      <c r="DF20" s="991"/>
      <c r="DG20" s="989" t="s">
        <v>550</v>
      </c>
      <c r="DH20" s="990"/>
      <c r="DI20" s="990"/>
      <c r="DJ20" s="990"/>
      <c r="DK20" s="991"/>
      <c r="DL20" s="989" t="s">
        <v>550</v>
      </c>
      <c r="DM20" s="990"/>
      <c r="DN20" s="990"/>
      <c r="DO20" s="990"/>
      <c r="DP20" s="991"/>
      <c r="DQ20" s="989" t="s">
        <v>550</v>
      </c>
      <c r="DR20" s="990"/>
      <c r="DS20" s="990"/>
      <c r="DT20" s="990"/>
      <c r="DU20" s="991"/>
      <c r="DV20" s="992"/>
      <c r="DW20" s="993"/>
      <c r="DX20" s="993"/>
      <c r="DY20" s="993"/>
      <c r="DZ20" s="994"/>
      <c r="EA20" s="234"/>
    </row>
    <row r="21" spans="1:131" s="235" customFormat="1" ht="26.25" customHeight="1" thickBot="1" x14ac:dyDescent="0.25">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t="s">
        <v>619</v>
      </c>
      <c r="BT21" s="993"/>
      <c r="BU21" s="993"/>
      <c r="BV21" s="993"/>
      <c r="BW21" s="993"/>
      <c r="BX21" s="993"/>
      <c r="BY21" s="993"/>
      <c r="BZ21" s="993"/>
      <c r="CA21" s="993"/>
      <c r="CB21" s="993"/>
      <c r="CC21" s="993"/>
      <c r="CD21" s="993"/>
      <c r="CE21" s="993"/>
      <c r="CF21" s="993"/>
      <c r="CG21" s="1014"/>
      <c r="CH21" s="989">
        <v>7</v>
      </c>
      <c r="CI21" s="990"/>
      <c r="CJ21" s="990"/>
      <c r="CK21" s="990"/>
      <c r="CL21" s="991"/>
      <c r="CM21" s="989">
        <v>49</v>
      </c>
      <c r="CN21" s="990"/>
      <c r="CO21" s="990"/>
      <c r="CP21" s="990"/>
      <c r="CQ21" s="991"/>
      <c r="CR21" s="989">
        <v>17</v>
      </c>
      <c r="CS21" s="990"/>
      <c r="CT21" s="990"/>
      <c r="CU21" s="990"/>
      <c r="CV21" s="991"/>
      <c r="CW21" s="989">
        <v>3</v>
      </c>
      <c r="CX21" s="990"/>
      <c r="CY21" s="990"/>
      <c r="CZ21" s="990"/>
      <c r="DA21" s="991"/>
      <c r="DB21" s="989" t="s">
        <v>550</v>
      </c>
      <c r="DC21" s="990"/>
      <c r="DD21" s="990"/>
      <c r="DE21" s="990"/>
      <c r="DF21" s="991"/>
      <c r="DG21" s="989" t="s">
        <v>550</v>
      </c>
      <c r="DH21" s="990"/>
      <c r="DI21" s="990"/>
      <c r="DJ21" s="990"/>
      <c r="DK21" s="991"/>
      <c r="DL21" s="989" t="s">
        <v>550</v>
      </c>
      <c r="DM21" s="990"/>
      <c r="DN21" s="990"/>
      <c r="DO21" s="990"/>
      <c r="DP21" s="991"/>
      <c r="DQ21" s="989" t="s">
        <v>550</v>
      </c>
      <c r="DR21" s="990"/>
      <c r="DS21" s="990"/>
      <c r="DT21" s="990"/>
      <c r="DU21" s="991"/>
      <c r="DV21" s="992"/>
      <c r="DW21" s="993"/>
      <c r="DX21" s="993"/>
      <c r="DY21" s="993"/>
      <c r="DZ21" s="994"/>
      <c r="EA21" s="234"/>
    </row>
    <row r="22" spans="1:131" s="235" customFormat="1" ht="26.25" customHeight="1" x14ac:dyDescent="0.2">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399</v>
      </c>
      <c r="BA22" s="1028"/>
      <c r="BB22" s="1028"/>
      <c r="BC22" s="1028"/>
      <c r="BD22" s="1029"/>
      <c r="BE22" s="233"/>
      <c r="BF22" s="233"/>
      <c r="BG22" s="233"/>
      <c r="BH22" s="233"/>
      <c r="BI22" s="233"/>
      <c r="BJ22" s="233"/>
      <c r="BK22" s="233"/>
      <c r="BL22" s="233"/>
      <c r="BM22" s="233"/>
      <c r="BN22" s="233"/>
      <c r="BO22" s="233"/>
      <c r="BP22" s="233"/>
      <c r="BQ22" s="238">
        <v>16</v>
      </c>
      <c r="BR22" s="239"/>
      <c r="BS22" s="992" t="s">
        <v>620</v>
      </c>
      <c r="BT22" s="993"/>
      <c r="BU22" s="993"/>
      <c r="BV22" s="993"/>
      <c r="BW22" s="993"/>
      <c r="BX22" s="993"/>
      <c r="BY22" s="993"/>
      <c r="BZ22" s="993"/>
      <c r="CA22" s="993"/>
      <c r="CB22" s="993"/>
      <c r="CC22" s="993"/>
      <c r="CD22" s="993"/>
      <c r="CE22" s="993"/>
      <c r="CF22" s="993"/>
      <c r="CG22" s="1014"/>
      <c r="CH22" s="989">
        <v>2</v>
      </c>
      <c r="CI22" s="990"/>
      <c r="CJ22" s="990"/>
      <c r="CK22" s="990"/>
      <c r="CL22" s="991"/>
      <c r="CM22" s="989">
        <v>2</v>
      </c>
      <c r="CN22" s="990"/>
      <c r="CO22" s="990"/>
      <c r="CP22" s="990"/>
      <c r="CQ22" s="991"/>
      <c r="CR22" s="989">
        <v>2</v>
      </c>
      <c r="CS22" s="990"/>
      <c r="CT22" s="990"/>
      <c r="CU22" s="990"/>
      <c r="CV22" s="991"/>
      <c r="CW22" s="989" t="s">
        <v>550</v>
      </c>
      <c r="CX22" s="990"/>
      <c r="CY22" s="990"/>
      <c r="CZ22" s="990"/>
      <c r="DA22" s="991"/>
      <c r="DB22" s="989" t="s">
        <v>550</v>
      </c>
      <c r="DC22" s="990"/>
      <c r="DD22" s="990"/>
      <c r="DE22" s="990"/>
      <c r="DF22" s="991"/>
      <c r="DG22" s="989" t="s">
        <v>550</v>
      </c>
      <c r="DH22" s="990"/>
      <c r="DI22" s="990"/>
      <c r="DJ22" s="990"/>
      <c r="DK22" s="991"/>
      <c r="DL22" s="989" t="s">
        <v>550</v>
      </c>
      <c r="DM22" s="990"/>
      <c r="DN22" s="990"/>
      <c r="DO22" s="990"/>
      <c r="DP22" s="991"/>
      <c r="DQ22" s="989" t="s">
        <v>550</v>
      </c>
      <c r="DR22" s="990"/>
      <c r="DS22" s="990"/>
      <c r="DT22" s="990"/>
      <c r="DU22" s="991"/>
      <c r="DV22" s="992"/>
      <c r="DW22" s="993"/>
      <c r="DX22" s="993"/>
      <c r="DY22" s="993"/>
      <c r="DZ22" s="994"/>
      <c r="EA22" s="234"/>
    </row>
    <row r="23" spans="1:131" s="235" customFormat="1" ht="26.25" customHeight="1" thickBot="1" x14ac:dyDescent="0.25">
      <c r="A23" s="240" t="s">
        <v>400</v>
      </c>
      <c r="B23" s="937" t="s">
        <v>401</v>
      </c>
      <c r="C23" s="938"/>
      <c r="D23" s="938"/>
      <c r="E23" s="938"/>
      <c r="F23" s="938"/>
      <c r="G23" s="938"/>
      <c r="H23" s="938"/>
      <c r="I23" s="938"/>
      <c r="J23" s="938"/>
      <c r="K23" s="938"/>
      <c r="L23" s="938"/>
      <c r="M23" s="938"/>
      <c r="N23" s="938"/>
      <c r="O23" s="938"/>
      <c r="P23" s="948"/>
      <c r="Q23" s="1067">
        <v>115441</v>
      </c>
      <c r="R23" s="1061"/>
      <c r="S23" s="1061"/>
      <c r="T23" s="1061"/>
      <c r="U23" s="1061"/>
      <c r="V23" s="1061">
        <v>112493</v>
      </c>
      <c r="W23" s="1061"/>
      <c r="X23" s="1061"/>
      <c r="Y23" s="1061"/>
      <c r="Z23" s="1061"/>
      <c r="AA23" s="1061">
        <v>2948</v>
      </c>
      <c r="AB23" s="1061"/>
      <c r="AC23" s="1061"/>
      <c r="AD23" s="1061"/>
      <c r="AE23" s="1068"/>
      <c r="AF23" s="1069">
        <v>2688</v>
      </c>
      <c r="AG23" s="1061"/>
      <c r="AH23" s="1061"/>
      <c r="AI23" s="1061"/>
      <c r="AJ23" s="1070"/>
      <c r="AK23" s="1071"/>
      <c r="AL23" s="1072"/>
      <c r="AM23" s="1072"/>
      <c r="AN23" s="1072"/>
      <c r="AO23" s="1072"/>
      <c r="AP23" s="1061">
        <v>115229</v>
      </c>
      <c r="AQ23" s="1061"/>
      <c r="AR23" s="1061"/>
      <c r="AS23" s="1061"/>
      <c r="AT23" s="1061"/>
      <c r="AU23" s="1062"/>
      <c r="AV23" s="1062"/>
      <c r="AW23" s="1062"/>
      <c r="AX23" s="1062"/>
      <c r="AY23" s="1063"/>
      <c r="AZ23" s="1064" t="s">
        <v>402</v>
      </c>
      <c r="BA23" s="1065"/>
      <c r="BB23" s="1065"/>
      <c r="BC23" s="1065"/>
      <c r="BD23" s="1066"/>
      <c r="BE23" s="233"/>
      <c r="BF23" s="233"/>
      <c r="BG23" s="233"/>
      <c r="BH23" s="233"/>
      <c r="BI23" s="233"/>
      <c r="BJ23" s="233"/>
      <c r="BK23" s="233"/>
      <c r="BL23" s="233"/>
      <c r="BM23" s="233"/>
      <c r="BN23" s="233"/>
      <c r="BO23" s="233"/>
      <c r="BP23" s="233"/>
      <c r="BQ23" s="238">
        <v>17</v>
      </c>
      <c r="BR23" s="239"/>
      <c r="BS23" s="992" t="s">
        <v>621</v>
      </c>
      <c r="BT23" s="993"/>
      <c r="BU23" s="993"/>
      <c r="BV23" s="993"/>
      <c r="BW23" s="993"/>
      <c r="BX23" s="993"/>
      <c r="BY23" s="993"/>
      <c r="BZ23" s="993"/>
      <c r="CA23" s="993"/>
      <c r="CB23" s="993"/>
      <c r="CC23" s="993"/>
      <c r="CD23" s="993"/>
      <c r="CE23" s="993"/>
      <c r="CF23" s="993"/>
      <c r="CG23" s="1014"/>
      <c r="CH23" s="989">
        <v>2</v>
      </c>
      <c r="CI23" s="990"/>
      <c r="CJ23" s="990"/>
      <c r="CK23" s="990"/>
      <c r="CL23" s="991"/>
      <c r="CM23" s="989">
        <v>51</v>
      </c>
      <c r="CN23" s="990"/>
      <c r="CO23" s="990"/>
      <c r="CP23" s="990"/>
      <c r="CQ23" s="991"/>
      <c r="CR23" s="989">
        <v>20</v>
      </c>
      <c r="CS23" s="990"/>
      <c r="CT23" s="990"/>
      <c r="CU23" s="990"/>
      <c r="CV23" s="991"/>
      <c r="CW23" s="989">
        <v>11</v>
      </c>
      <c r="CX23" s="990"/>
      <c r="CY23" s="990"/>
      <c r="CZ23" s="990"/>
      <c r="DA23" s="991"/>
      <c r="DB23" s="989" t="s">
        <v>550</v>
      </c>
      <c r="DC23" s="990"/>
      <c r="DD23" s="990"/>
      <c r="DE23" s="990"/>
      <c r="DF23" s="991"/>
      <c r="DG23" s="989" t="s">
        <v>550</v>
      </c>
      <c r="DH23" s="990"/>
      <c r="DI23" s="990"/>
      <c r="DJ23" s="990"/>
      <c r="DK23" s="991"/>
      <c r="DL23" s="989" t="s">
        <v>550</v>
      </c>
      <c r="DM23" s="990"/>
      <c r="DN23" s="990"/>
      <c r="DO23" s="990"/>
      <c r="DP23" s="991"/>
      <c r="DQ23" s="989" t="s">
        <v>550</v>
      </c>
      <c r="DR23" s="990"/>
      <c r="DS23" s="990"/>
      <c r="DT23" s="990"/>
      <c r="DU23" s="991"/>
      <c r="DV23" s="992"/>
      <c r="DW23" s="993"/>
      <c r="DX23" s="993"/>
      <c r="DY23" s="993"/>
      <c r="DZ23" s="994"/>
      <c r="EA23" s="234"/>
    </row>
    <row r="24" spans="1:131" s="235" customFormat="1" ht="26.25" customHeight="1" x14ac:dyDescent="0.2">
      <c r="A24" s="1060" t="s">
        <v>403</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t="s">
        <v>622</v>
      </c>
      <c r="BT24" s="993"/>
      <c r="BU24" s="993"/>
      <c r="BV24" s="993"/>
      <c r="BW24" s="993"/>
      <c r="BX24" s="993"/>
      <c r="BY24" s="993"/>
      <c r="BZ24" s="993"/>
      <c r="CA24" s="993"/>
      <c r="CB24" s="993"/>
      <c r="CC24" s="993"/>
      <c r="CD24" s="993"/>
      <c r="CE24" s="993"/>
      <c r="CF24" s="993"/>
      <c r="CG24" s="1014"/>
      <c r="CH24" s="989">
        <v>0</v>
      </c>
      <c r="CI24" s="990"/>
      <c r="CJ24" s="990"/>
      <c r="CK24" s="990"/>
      <c r="CL24" s="991"/>
      <c r="CM24" s="989">
        <v>-44</v>
      </c>
      <c r="CN24" s="990"/>
      <c r="CO24" s="990"/>
      <c r="CP24" s="990"/>
      <c r="CQ24" s="991"/>
      <c r="CR24" s="989">
        <v>18</v>
      </c>
      <c r="CS24" s="990"/>
      <c r="CT24" s="990"/>
      <c r="CU24" s="990"/>
      <c r="CV24" s="991"/>
      <c r="CW24" s="989">
        <v>1</v>
      </c>
      <c r="CX24" s="990"/>
      <c r="CY24" s="990"/>
      <c r="CZ24" s="990"/>
      <c r="DA24" s="991"/>
      <c r="DB24" s="989" t="s">
        <v>550</v>
      </c>
      <c r="DC24" s="990"/>
      <c r="DD24" s="990"/>
      <c r="DE24" s="990"/>
      <c r="DF24" s="991"/>
      <c r="DG24" s="989" t="s">
        <v>550</v>
      </c>
      <c r="DH24" s="990"/>
      <c r="DI24" s="990"/>
      <c r="DJ24" s="990"/>
      <c r="DK24" s="991"/>
      <c r="DL24" s="989" t="s">
        <v>550</v>
      </c>
      <c r="DM24" s="990"/>
      <c r="DN24" s="990"/>
      <c r="DO24" s="990"/>
      <c r="DP24" s="991"/>
      <c r="DQ24" s="989" t="s">
        <v>550</v>
      </c>
      <c r="DR24" s="990"/>
      <c r="DS24" s="990"/>
      <c r="DT24" s="990"/>
      <c r="DU24" s="991"/>
      <c r="DV24" s="992"/>
      <c r="DW24" s="993"/>
      <c r="DX24" s="993"/>
      <c r="DY24" s="993"/>
      <c r="DZ24" s="994"/>
      <c r="EA24" s="234"/>
    </row>
    <row r="25" spans="1:131" ht="26.25" customHeight="1" thickBot="1" x14ac:dyDescent="0.25">
      <c r="A25" s="1059" t="s">
        <v>404</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t="s">
        <v>623</v>
      </c>
      <c r="BT25" s="993"/>
      <c r="BU25" s="993"/>
      <c r="BV25" s="993"/>
      <c r="BW25" s="993"/>
      <c r="BX25" s="993"/>
      <c r="BY25" s="993"/>
      <c r="BZ25" s="993"/>
      <c r="CA25" s="993"/>
      <c r="CB25" s="993"/>
      <c r="CC25" s="993"/>
      <c r="CD25" s="993"/>
      <c r="CE25" s="993"/>
      <c r="CF25" s="993"/>
      <c r="CG25" s="1014"/>
      <c r="CH25" s="989">
        <v>35</v>
      </c>
      <c r="CI25" s="990"/>
      <c r="CJ25" s="990"/>
      <c r="CK25" s="990"/>
      <c r="CL25" s="991"/>
      <c r="CM25" s="989">
        <v>700</v>
      </c>
      <c r="CN25" s="990"/>
      <c r="CO25" s="990"/>
      <c r="CP25" s="990"/>
      <c r="CQ25" s="991"/>
      <c r="CR25" s="989">
        <v>1</v>
      </c>
      <c r="CS25" s="990"/>
      <c r="CT25" s="990"/>
      <c r="CU25" s="990"/>
      <c r="CV25" s="991"/>
      <c r="CW25" s="989" t="s">
        <v>550</v>
      </c>
      <c r="CX25" s="990"/>
      <c r="CY25" s="990"/>
      <c r="CZ25" s="990"/>
      <c r="DA25" s="991"/>
      <c r="DB25" s="989">
        <v>269</v>
      </c>
      <c r="DC25" s="990"/>
      <c r="DD25" s="990"/>
      <c r="DE25" s="990"/>
      <c r="DF25" s="991"/>
      <c r="DG25" s="989" t="s">
        <v>550</v>
      </c>
      <c r="DH25" s="990"/>
      <c r="DI25" s="990"/>
      <c r="DJ25" s="990"/>
      <c r="DK25" s="991"/>
      <c r="DL25" s="989" t="s">
        <v>550</v>
      </c>
      <c r="DM25" s="990"/>
      <c r="DN25" s="990"/>
      <c r="DO25" s="990"/>
      <c r="DP25" s="991"/>
      <c r="DQ25" s="989">
        <v>242</v>
      </c>
      <c r="DR25" s="990"/>
      <c r="DS25" s="990"/>
      <c r="DT25" s="990"/>
      <c r="DU25" s="991"/>
      <c r="DV25" s="992"/>
      <c r="DW25" s="993"/>
      <c r="DX25" s="993"/>
      <c r="DY25" s="993"/>
      <c r="DZ25" s="994"/>
      <c r="EA25" s="230"/>
    </row>
    <row r="26" spans="1:131" ht="26.25" customHeight="1" x14ac:dyDescent="0.2">
      <c r="A26" s="995" t="s">
        <v>374</v>
      </c>
      <c r="B26" s="996"/>
      <c r="C26" s="996"/>
      <c r="D26" s="996"/>
      <c r="E26" s="996"/>
      <c r="F26" s="996"/>
      <c r="G26" s="996"/>
      <c r="H26" s="996"/>
      <c r="I26" s="996"/>
      <c r="J26" s="996"/>
      <c r="K26" s="996"/>
      <c r="L26" s="996"/>
      <c r="M26" s="996"/>
      <c r="N26" s="996"/>
      <c r="O26" s="996"/>
      <c r="P26" s="997"/>
      <c r="Q26" s="1001" t="s">
        <v>405</v>
      </c>
      <c r="R26" s="1002"/>
      <c r="S26" s="1002"/>
      <c r="T26" s="1002"/>
      <c r="U26" s="1003"/>
      <c r="V26" s="1001" t="s">
        <v>406</v>
      </c>
      <c r="W26" s="1002"/>
      <c r="X26" s="1002"/>
      <c r="Y26" s="1002"/>
      <c r="Z26" s="1003"/>
      <c r="AA26" s="1001" t="s">
        <v>407</v>
      </c>
      <c r="AB26" s="1002"/>
      <c r="AC26" s="1002"/>
      <c r="AD26" s="1002"/>
      <c r="AE26" s="1002"/>
      <c r="AF26" s="1055" t="s">
        <v>408</v>
      </c>
      <c r="AG26" s="1008"/>
      <c r="AH26" s="1008"/>
      <c r="AI26" s="1008"/>
      <c r="AJ26" s="1056"/>
      <c r="AK26" s="1002" t="s">
        <v>409</v>
      </c>
      <c r="AL26" s="1002"/>
      <c r="AM26" s="1002"/>
      <c r="AN26" s="1002"/>
      <c r="AO26" s="1003"/>
      <c r="AP26" s="1001" t="s">
        <v>410</v>
      </c>
      <c r="AQ26" s="1002"/>
      <c r="AR26" s="1002"/>
      <c r="AS26" s="1002"/>
      <c r="AT26" s="1003"/>
      <c r="AU26" s="1001" t="s">
        <v>411</v>
      </c>
      <c r="AV26" s="1002"/>
      <c r="AW26" s="1002"/>
      <c r="AX26" s="1002"/>
      <c r="AY26" s="1003"/>
      <c r="AZ26" s="1001" t="s">
        <v>412</v>
      </c>
      <c r="BA26" s="1002"/>
      <c r="BB26" s="1002"/>
      <c r="BC26" s="1002"/>
      <c r="BD26" s="1003"/>
      <c r="BE26" s="1001" t="s">
        <v>381</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5">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2">
      <c r="A28" s="242">
        <v>1</v>
      </c>
      <c r="B28" s="1047" t="s">
        <v>413</v>
      </c>
      <c r="C28" s="1048"/>
      <c r="D28" s="1048"/>
      <c r="E28" s="1048"/>
      <c r="F28" s="1048"/>
      <c r="G28" s="1048"/>
      <c r="H28" s="1048"/>
      <c r="I28" s="1048"/>
      <c r="J28" s="1048"/>
      <c r="K28" s="1048"/>
      <c r="L28" s="1048"/>
      <c r="M28" s="1048"/>
      <c r="N28" s="1048"/>
      <c r="O28" s="1048"/>
      <c r="P28" s="1049"/>
      <c r="Q28" s="1050">
        <v>17956</v>
      </c>
      <c r="R28" s="1051"/>
      <c r="S28" s="1051"/>
      <c r="T28" s="1051"/>
      <c r="U28" s="1051"/>
      <c r="V28" s="1051">
        <v>17858</v>
      </c>
      <c r="W28" s="1051"/>
      <c r="X28" s="1051"/>
      <c r="Y28" s="1051"/>
      <c r="Z28" s="1051"/>
      <c r="AA28" s="1051">
        <v>99</v>
      </c>
      <c r="AB28" s="1051"/>
      <c r="AC28" s="1051"/>
      <c r="AD28" s="1051"/>
      <c r="AE28" s="1052"/>
      <c r="AF28" s="1053">
        <v>99</v>
      </c>
      <c r="AG28" s="1051"/>
      <c r="AH28" s="1051"/>
      <c r="AI28" s="1051"/>
      <c r="AJ28" s="1054"/>
      <c r="AK28" s="1042">
        <v>1656</v>
      </c>
      <c r="AL28" s="1043"/>
      <c r="AM28" s="1043"/>
      <c r="AN28" s="1043"/>
      <c r="AO28" s="1043"/>
      <c r="AP28" s="1043">
        <v>23</v>
      </c>
      <c r="AQ28" s="1043"/>
      <c r="AR28" s="1043"/>
      <c r="AS28" s="1043"/>
      <c r="AT28" s="1043"/>
      <c r="AU28" s="1043">
        <v>2</v>
      </c>
      <c r="AV28" s="1043"/>
      <c r="AW28" s="1043"/>
      <c r="AX28" s="1043"/>
      <c r="AY28" s="1043"/>
      <c r="AZ28" s="1044" t="s">
        <v>550</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2">
      <c r="A29" s="242">
        <v>2</v>
      </c>
      <c r="B29" s="1030" t="s">
        <v>414</v>
      </c>
      <c r="C29" s="1031"/>
      <c r="D29" s="1031"/>
      <c r="E29" s="1031"/>
      <c r="F29" s="1031"/>
      <c r="G29" s="1031"/>
      <c r="H29" s="1031"/>
      <c r="I29" s="1031"/>
      <c r="J29" s="1031"/>
      <c r="K29" s="1031"/>
      <c r="L29" s="1031"/>
      <c r="M29" s="1031"/>
      <c r="N29" s="1031"/>
      <c r="O29" s="1031"/>
      <c r="P29" s="1032"/>
      <c r="Q29" s="1038">
        <v>20596</v>
      </c>
      <c r="R29" s="1039"/>
      <c r="S29" s="1039"/>
      <c r="T29" s="1039"/>
      <c r="U29" s="1039"/>
      <c r="V29" s="1039">
        <v>19506</v>
      </c>
      <c r="W29" s="1039"/>
      <c r="X29" s="1039"/>
      <c r="Y29" s="1039"/>
      <c r="Z29" s="1039"/>
      <c r="AA29" s="1039">
        <v>1090</v>
      </c>
      <c r="AB29" s="1039"/>
      <c r="AC29" s="1039"/>
      <c r="AD29" s="1039"/>
      <c r="AE29" s="1040"/>
      <c r="AF29" s="1035">
        <v>1090</v>
      </c>
      <c r="AG29" s="1036"/>
      <c r="AH29" s="1036"/>
      <c r="AI29" s="1036"/>
      <c r="AJ29" s="1037"/>
      <c r="AK29" s="980">
        <v>2797</v>
      </c>
      <c r="AL29" s="971"/>
      <c r="AM29" s="971"/>
      <c r="AN29" s="971"/>
      <c r="AO29" s="971"/>
      <c r="AP29" s="971" t="s">
        <v>550</v>
      </c>
      <c r="AQ29" s="971"/>
      <c r="AR29" s="971"/>
      <c r="AS29" s="971"/>
      <c r="AT29" s="971"/>
      <c r="AU29" s="971" t="s">
        <v>550</v>
      </c>
      <c r="AV29" s="971"/>
      <c r="AW29" s="971"/>
      <c r="AX29" s="971"/>
      <c r="AY29" s="971"/>
      <c r="AZ29" s="1041" t="s">
        <v>550</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2">
      <c r="A30" s="242">
        <v>3</v>
      </c>
      <c r="B30" s="1030" t="s">
        <v>415</v>
      </c>
      <c r="C30" s="1031"/>
      <c r="D30" s="1031"/>
      <c r="E30" s="1031"/>
      <c r="F30" s="1031"/>
      <c r="G30" s="1031"/>
      <c r="H30" s="1031"/>
      <c r="I30" s="1031"/>
      <c r="J30" s="1031"/>
      <c r="K30" s="1031"/>
      <c r="L30" s="1031"/>
      <c r="M30" s="1031"/>
      <c r="N30" s="1031"/>
      <c r="O30" s="1031"/>
      <c r="P30" s="1032"/>
      <c r="Q30" s="1038">
        <v>2430</v>
      </c>
      <c r="R30" s="1039"/>
      <c r="S30" s="1039"/>
      <c r="T30" s="1039"/>
      <c r="U30" s="1039"/>
      <c r="V30" s="1039">
        <v>2426</v>
      </c>
      <c r="W30" s="1039"/>
      <c r="X30" s="1039"/>
      <c r="Y30" s="1039"/>
      <c r="Z30" s="1039"/>
      <c r="AA30" s="1039">
        <v>4</v>
      </c>
      <c r="AB30" s="1039"/>
      <c r="AC30" s="1039"/>
      <c r="AD30" s="1039"/>
      <c r="AE30" s="1040"/>
      <c r="AF30" s="1035">
        <v>4</v>
      </c>
      <c r="AG30" s="1036"/>
      <c r="AH30" s="1036"/>
      <c r="AI30" s="1036"/>
      <c r="AJ30" s="1037"/>
      <c r="AK30" s="980">
        <v>565</v>
      </c>
      <c r="AL30" s="971"/>
      <c r="AM30" s="971"/>
      <c r="AN30" s="971"/>
      <c r="AO30" s="971"/>
      <c r="AP30" s="971" t="s">
        <v>550</v>
      </c>
      <c r="AQ30" s="971"/>
      <c r="AR30" s="971"/>
      <c r="AS30" s="971"/>
      <c r="AT30" s="971"/>
      <c r="AU30" s="971" t="s">
        <v>550</v>
      </c>
      <c r="AV30" s="971"/>
      <c r="AW30" s="971"/>
      <c r="AX30" s="971"/>
      <c r="AY30" s="971"/>
      <c r="AZ30" s="1041" t="s">
        <v>550</v>
      </c>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2">
      <c r="A31" s="242">
        <v>4</v>
      </c>
      <c r="B31" s="1030" t="s">
        <v>416</v>
      </c>
      <c r="C31" s="1031"/>
      <c r="D31" s="1031"/>
      <c r="E31" s="1031"/>
      <c r="F31" s="1031"/>
      <c r="G31" s="1031"/>
      <c r="H31" s="1031"/>
      <c r="I31" s="1031"/>
      <c r="J31" s="1031"/>
      <c r="K31" s="1031"/>
      <c r="L31" s="1031"/>
      <c r="M31" s="1031"/>
      <c r="N31" s="1031"/>
      <c r="O31" s="1031"/>
      <c r="P31" s="1032"/>
      <c r="Q31" s="1038">
        <v>4794</v>
      </c>
      <c r="R31" s="1039"/>
      <c r="S31" s="1039"/>
      <c r="T31" s="1039"/>
      <c r="U31" s="1039"/>
      <c r="V31" s="1039">
        <v>4614</v>
      </c>
      <c r="W31" s="1039"/>
      <c r="X31" s="1039"/>
      <c r="Y31" s="1039"/>
      <c r="Z31" s="1039"/>
      <c r="AA31" s="1039">
        <v>18</v>
      </c>
      <c r="AB31" s="1039"/>
      <c r="AC31" s="1039"/>
      <c r="AD31" s="1039"/>
      <c r="AE31" s="1040"/>
      <c r="AF31" s="1035">
        <v>2312</v>
      </c>
      <c r="AG31" s="1036"/>
      <c r="AH31" s="1036"/>
      <c r="AI31" s="1036"/>
      <c r="AJ31" s="1037"/>
      <c r="AK31" s="980">
        <v>1193</v>
      </c>
      <c r="AL31" s="971"/>
      <c r="AM31" s="971"/>
      <c r="AN31" s="971"/>
      <c r="AO31" s="971"/>
      <c r="AP31" s="971">
        <v>19650</v>
      </c>
      <c r="AQ31" s="971"/>
      <c r="AR31" s="971"/>
      <c r="AS31" s="971"/>
      <c r="AT31" s="971"/>
      <c r="AU31" s="971">
        <v>5305</v>
      </c>
      <c r="AV31" s="971"/>
      <c r="AW31" s="971"/>
      <c r="AX31" s="971"/>
      <c r="AY31" s="971"/>
      <c r="AZ31" s="1041" t="s">
        <v>550</v>
      </c>
      <c r="BA31" s="1041"/>
      <c r="BB31" s="1041"/>
      <c r="BC31" s="1041"/>
      <c r="BD31" s="1041"/>
      <c r="BE31" s="972" t="s">
        <v>417</v>
      </c>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2">
      <c r="A32" s="242">
        <v>5</v>
      </c>
      <c r="B32" s="1030" t="s">
        <v>418</v>
      </c>
      <c r="C32" s="1031"/>
      <c r="D32" s="1031"/>
      <c r="E32" s="1031"/>
      <c r="F32" s="1031"/>
      <c r="G32" s="1031"/>
      <c r="H32" s="1031"/>
      <c r="I32" s="1031"/>
      <c r="J32" s="1031"/>
      <c r="K32" s="1031"/>
      <c r="L32" s="1031"/>
      <c r="M32" s="1031"/>
      <c r="N32" s="1031"/>
      <c r="O32" s="1031"/>
      <c r="P32" s="1032"/>
      <c r="Q32" s="1038">
        <v>2</v>
      </c>
      <c r="R32" s="1039"/>
      <c r="S32" s="1039"/>
      <c r="T32" s="1039"/>
      <c r="U32" s="1039"/>
      <c r="V32" s="1039">
        <v>4</v>
      </c>
      <c r="W32" s="1039"/>
      <c r="X32" s="1039"/>
      <c r="Y32" s="1039"/>
      <c r="Z32" s="1039"/>
      <c r="AA32" s="1039">
        <v>-2</v>
      </c>
      <c r="AB32" s="1039"/>
      <c r="AC32" s="1039"/>
      <c r="AD32" s="1039"/>
      <c r="AE32" s="1040"/>
      <c r="AF32" s="1035">
        <v>8</v>
      </c>
      <c r="AG32" s="1036"/>
      <c r="AH32" s="1036"/>
      <c r="AI32" s="1036"/>
      <c r="AJ32" s="1037"/>
      <c r="AK32" s="980" t="s">
        <v>550</v>
      </c>
      <c r="AL32" s="971"/>
      <c r="AM32" s="971"/>
      <c r="AN32" s="971"/>
      <c r="AO32" s="971"/>
      <c r="AP32" s="971" t="s">
        <v>550</v>
      </c>
      <c r="AQ32" s="971"/>
      <c r="AR32" s="971"/>
      <c r="AS32" s="971"/>
      <c r="AT32" s="971"/>
      <c r="AU32" s="971" t="s">
        <v>550</v>
      </c>
      <c r="AV32" s="971"/>
      <c r="AW32" s="971"/>
      <c r="AX32" s="971"/>
      <c r="AY32" s="971"/>
      <c r="AZ32" s="1041" t="s">
        <v>550</v>
      </c>
      <c r="BA32" s="1041"/>
      <c r="BB32" s="1041"/>
      <c r="BC32" s="1041"/>
      <c r="BD32" s="1041"/>
      <c r="BE32" s="972" t="s">
        <v>417</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2">
      <c r="A33" s="242">
        <v>6</v>
      </c>
      <c r="B33" s="1030" t="s">
        <v>419</v>
      </c>
      <c r="C33" s="1031"/>
      <c r="D33" s="1031"/>
      <c r="E33" s="1031"/>
      <c r="F33" s="1031"/>
      <c r="G33" s="1031"/>
      <c r="H33" s="1031"/>
      <c r="I33" s="1031"/>
      <c r="J33" s="1031"/>
      <c r="K33" s="1031"/>
      <c r="L33" s="1031"/>
      <c r="M33" s="1031"/>
      <c r="N33" s="1031"/>
      <c r="O33" s="1031"/>
      <c r="P33" s="1032"/>
      <c r="Q33" s="1038">
        <v>8719</v>
      </c>
      <c r="R33" s="1039"/>
      <c r="S33" s="1039"/>
      <c r="T33" s="1039"/>
      <c r="U33" s="1039"/>
      <c r="V33" s="1039">
        <v>8123</v>
      </c>
      <c r="W33" s="1039"/>
      <c r="X33" s="1039"/>
      <c r="Y33" s="1039"/>
      <c r="Z33" s="1039"/>
      <c r="AA33" s="1039">
        <v>595</v>
      </c>
      <c r="AB33" s="1039"/>
      <c r="AC33" s="1039"/>
      <c r="AD33" s="1039"/>
      <c r="AE33" s="1040"/>
      <c r="AF33" s="1035">
        <v>3511</v>
      </c>
      <c r="AG33" s="1036"/>
      <c r="AH33" s="1036"/>
      <c r="AI33" s="1036"/>
      <c r="AJ33" s="1037"/>
      <c r="AK33" s="980">
        <v>1418</v>
      </c>
      <c r="AL33" s="971"/>
      <c r="AM33" s="971"/>
      <c r="AN33" s="971"/>
      <c r="AO33" s="971"/>
      <c r="AP33" s="971">
        <v>2054</v>
      </c>
      <c r="AQ33" s="971"/>
      <c r="AR33" s="971"/>
      <c r="AS33" s="971"/>
      <c r="AT33" s="971"/>
      <c r="AU33" s="971">
        <v>1142</v>
      </c>
      <c r="AV33" s="971"/>
      <c r="AW33" s="971"/>
      <c r="AX33" s="971"/>
      <c r="AY33" s="971"/>
      <c r="AZ33" s="1041" t="s">
        <v>550</v>
      </c>
      <c r="BA33" s="1041"/>
      <c r="BB33" s="1041"/>
      <c r="BC33" s="1041"/>
      <c r="BD33" s="1041"/>
      <c r="BE33" s="972" t="s">
        <v>420</v>
      </c>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2">
      <c r="A34" s="242">
        <v>7</v>
      </c>
      <c r="B34" s="1030" t="s">
        <v>421</v>
      </c>
      <c r="C34" s="1031"/>
      <c r="D34" s="1031"/>
      <c r="E34" s="1031"/>
      <c r="F34" s="1031"/>
      <c r="G34" s="1031"/>
      <c r="H34" s="1031"/>
      <c r="I34" s="1031"/>
      <c r="J34" s="1031"/>
      <c r="K34" s="1031"/>
      <c r="L34" s="1031"/>
      <c r="M34" s="1031"/>
      <c r="N34" s="1031"/>
      <c r="O34" s="1031"/>
      <c r="P34" s="1032"/>
      <c r="Q34" s="1038">
        <v>8826</v>
      </c>
      <c r="R34" s="1039"/>
      <c r="S34" s="1039"/>
      <c r="T34" s="1039"/>
      <c r="U34" s="1039"/>
      <c r="V34" s="1039">
        <v>8107</v>
      </c>
      <c r="W34" s="1039"/>
      <c r="X34" s="1039"/>
      <c r="Y34" s="1039"/>
      <c r="Z34" s="1039"/>
      <c r="AA34" s="1039">
        <v>719</v>
      </c>
      <c r="AB34" s="1039"/>
      <c r="AC34" s="1039"/>
      <c r="AD34" s="1039"/>
      <c r="AE34" s="1040"/>
      <c r="AF34" s="1035">
        <v>3666</v>
      </c>
      <c r="AG34" s="1036"/>
      <c r="AH34" s="1036"/>
      <c r="AI34" s="1036"/>
      <c r="AJ34" s="1037"/>
      <c r="AK34" s="980">
        <v>4018</v>
      </c>
      <c r="AL34" s="971"/>
      <c r="AM34" s="971"/>
      <c r="AN34" s="971"/>
      <c r="AO34" s="971"/>
      <c r="AP34" s="971">
        <v>53113</v>
      </c>
      <c r="AQ34" s="971"/>
      <c r="AR34" s="971"/>
      <c r="AS34" s="971"/>
      <c r="AT34" s="971"/>
      <c r="AU34" s="971">
        <v>28734</v>
      </c>
      <c r="AV34" s="971"/>
      <c r="AW34" s="971"/>
      <c r="AX34" s="971"/>
      <c r="AY34" s="971"/>
      <c r="AZ34" s="1041" t="s">
        <v>550</v>
      </c>
      <c r="BA34" s="1041"/>
      <c r="BB34" s="1041"/>
      <c r="BC34" s="1041"/>
      <c r="BD34" s="1041"/>
      <c r="BE34" s="972" t="s">
        <v>422</v>
      </c>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2">
      <c r="A35" s="242">
        <v>8</v>
      </c>
      <c r="B35" s="1030" t="s">
        <v>423</v>
      </c>
      <c r="C35" s="1031"/>
      <c r="D35" s="1031"/>
      <c r="E35" s="1031"/>
      <c r="F35" s="1031"/>
      <c r="G35" s="1031"/>
      <c r="H35" s="1031"/>
      <c r="I35" s="1031"/>
      <c r="J35" s="1031"/>
      <c r="K35" s="1031"/>
      <c r="L35" s="1031"/>
      <c r="M35" s="1031"/>
      <c r="N35" s="1031"/>
      <c r="O35" s="1031"/>
      <c r="P35" s="1032"/>
      <c r="Q35" s="1038">
        <v>28</v>
      </c>
      <c r="R35" s="1039"/>
      <c r="S35" s="1039"/>
      <c r="T35" s="1039"/>
      <c r="U35" s="1039"/>
      <c r="V35" s="1039">
        <v>28</v>
      </c>
      <c r="W35" s="1039"/>
      <c r="X35" s="1039"/>
      <c r="Y35" s="1039"/>
      <c r="Z35" s="1039"/>
      <c r="AA35" s="1039">
        <v>0</v>
      </c>
      <c r="AB35" s="1039"/>
      <c r="AC35" s="1039"/>
      <c r="AD35" s="1039"/>
      <c r="AE35" s="1040"/>
      <c r="AF35" s="1035" t="s">
        <v>424</v>
      </c>
      <c r="AG35" s="1036"/>
      <c r="AH35" s="1036"/>
      <c r="AI35" s="1036"/>
      <c r="AJ35" s="1037"/>
      <c r="AK35" s="980" t="s">
        <v>550</v>
      </c>
      <c r="AL35" s="971"/>
      <c r="AM35" s="971"/>
      <c r="AN35" s="971"/>
      <c r="AO35" s="971"/>
      <c r="AP35" s="971">
        <v>173</v>
      </c>
      <c r="AQ35" s="971"/>
      <c r="AR35" s="971"/>
      <c r="AS35" s="971"/>
      <c r="AT35" s="971"/>
      <c r="AU35" s="971" t="s">
        <v>550</v>
      </c>
      <c r="AV35" s="971"/>
      <c r="AW35" s="971"/>
      <c r="AX35" s="971"/>
      <c r="AY35" s="971"/>
      <c r="AZ35" s="1041" t="s">
        <v>550</v>
      </c>
      <c r="BA35" s="1041"/>
      <c r="BB35" s="1041"/>
      <c r="BC35" s="1041"/>
      <c r="BD35" s="1041"/>
      <c r="BE35" s="972" t="s">
        <v>425</v>
      </c>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2">
      <c r="A36" s="242">
        <v>9</v>
      </c>
      <c r="B36" s="1030" t="s">
        <v>426</v>
      </c>
      <c r="C36" s="1031"/>
      <c r="D36" s="1031"/>
      <c r="E36" s="1031"/>
      <c r="F36" s="1031"/>
      <c r="G36" s="1031"/>
      <c r="H36" s="1031"/>
      <c r="I36" s="1031"/>
      <c r="J36" s="1031"/>
      <c r="K36" s="1031"/>
      <c r="L36" s="1031"/>
      <c r="M36" s="1031"/>
      <c r="N36" s="1031"/>
      <c r="O36" s="1031"/>
      <c r="P36" s="1032"/>
      <c r="Q36" s="1038">
        <v>97</v>
      </c>
      <c r="R36" s="1039"/>
      <c r="S36" s="1039"/>
      <c r="T36" s="1039"/>
      <c r="U36" s="1039"/>
      <c r="V36" s="1039">
        <v>97</v>
      </c>
      <c r="W36" s="1039"/>
      <c r="X36" s="1039"/>
      <c r="Y36" s="1039"/>
      <c r="Z36" s="1039"/>
      <c r="AA36" s="1039">
        <v>0</v>
      </c>
      <c r="AB36" s="1039"/>
      <c r="AC36" s="1039"/>
      <c r="AD36" s="1039"/>
      <c r="AE36" s="1040"/>
      <c r="AF36" s="1035" t="s">
        <v>427</v>
      </c>
      <c r="AG36" s="1036"/>
      <c r="AH36" s="1036"/>
      <c r="AI36" s="1036"/>
      <c r="AJ36" s="1037"/>
      <c r="AK36" s="980">
        <v>15</v>
      </c>
      <c r="AL36" s="971"/>
      <c r="AM36" s="971"/>
      <c r="AN36" s="971"/>
      <c r="AO36" s="971"/>
      <c r="AP36" s="971">
        <v>84</v>
      </c>
      <c r="AQ36" s="971"/>
      <c r="AR36" s="971"/>
      <c r="AS36" s="971"/>
      <c r="AT36" s="971"/>
      <c r="AU36" s="971">
        <v>33</v>
      </c>
      <c r="AV36" s="971"/>
      <c r="AW36" s="971"/>
      <c r="AX36" s="971"/>
      <c r="AY36" s="971"/>
      <c r="AZ36" s="1041" t="s">
        <v>550</v>
      </c>
      <c r="BA36" s="1041"/>
      <c r="BB36" s="1041"/>
      <c r="BC36" s="1041"/>
      <c r="BD36" s="1041"/>
      <c r="BE36" s="972" t="s">
        <v>428</v>
      </c>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2">
      <c r="A37" s="242">
        <v>10</v>
      </c>
      <c r="B37" s="1030" t="s">
        <v>429</v>
      </c>
      <c r="C37" s="1031"/>
      <c r="D37" s="1031"/>
      <c r="E37" s="1031"/>
      <c r="F37" s="1031"/>
      <c r="G37" s="1031"/>
      <c r="H37" s="1031"/>
      <c r="I37" s="1031"/>
      <c r="J37" s="1031"/>
      <c r="K37" s="1031"/>
      <c r="L37" s="1031"/>
      <c r="M37" s="1031"/>
      <c r="N37" s="1031"/>
      <c r="O37" s="1031"/>
      <c r="P37" s="1032"/>
      <c r="Q37" s="1038">
        <v>28</v>
      </c>
      <c r="R37" s="1039"/>
      <c r="S37" s="1039"/>
      <c r="T37" s="1039"/>
      <c r="U37" s="1039"/>
      <c r="V37" s="1039">
        <v>28</v>
      </c>
      <c r="W37" s="1039"/>
      <c r="X37" s="1039"/>
      <c r="Y37" s="1039"/>
      <c r="Z37" s="1039"/>
      <c r="AA37" s="1039">
        <v>0</v>
      </c>
      <c r="AB37" s="1039"/>
      <c r="AC37" s="1039"/>
      <c r="AD37" s="1039"/>
      <c r="AE37" s="1040"/>
      <c r="AF37" s="1035" t="s">
        <v>430</v>
      </c>
      <c r="AG37" s="1036"/>
      <c r="AH37" s="1036"/>
      <c r="AI37" s="1036"/>
      <c r="AJ37" s="1037"/>
      <c r="AK37" s="980">
        <v>28</v>
      </c>
      <c r="AL37" s="971"/>
      <c r="AM37" s="971"/>
      <c r="AN37" s="971"/>
      <c r="AO37" s="971"/>
      <c r="AP37" s="971" t="s">
        <v>550</v>
      </c>
      <c r="AQ37" s="971"/>
      <c r="AR37" s="971"/>
      <c r="AS37" s="971"/>
      <c r="AT37" s="971"/>
      <c r="AU37" s="971">
        <v>0</v>
      </c>
      <c r="AV37" s="971"/>
      <c r="AW37" s="971"/>
      <c r="AX37" s="971"/>
      <c r="AY37" s="971"/>
      <c r="AZ37" s="1041" t="s">
        <v>550</v>
      </c>
      <c r="BA37" s="1041"/>
      <c r="BB37" s="1041"/>
      <c r="BC37" s="1041"/>
      <c r="BD37" s="1041"/>
      <c r="BE37" s="972" t="s">
        <v>428</v>
      </c>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2">
      <c r="A38" s="242">
        <v>11</v>
      </c>
      <c r="B38" s="1030" t="s">
        <v>431</v>
      </c>
      <c r="C38" s="1031"/>
      <c r="D38" s="1031"/>
      <c r="E38" s="1031"/>
      <c r="F38" s="1031"/>
      <c r="G38" s="1031"/>
      <c r="H38" s="1031"/>
      <c r="I38" s="1031"/>
      <c r="J38" s="1031"/>
      <c r="K38" s="1031"/>
      <c r="L38" s="1031"/>
      <c r="M38" s="1031"/>
      <c r="N38" s="1031"/>
      <c r="O38" s="1031"/>
      <c r="P38" s="1032"/>
      <c r="Q38" s="1038">
        <v>51</v>
      </c>
      <c r="R38" s="1039"/>
      <c r="S38" s="1039"/>
      <c r="T38" s="1039"/>
      <c r="U38" s="1039"/>
      <c r="V38" s="1039">
        <v>45</v>
      </c>
      <c r="W38" s="1039"/>
      <c r="X38" s="1039"/>
      <c r="Y38" s="1039"/>
      <c r="Z38" s="1039"/>
      <c r="AA38" s="1039">
        <v>6</v>
      </c>
      <c r="AB38" s="1039"/>
      <c r="AC38" s="1039"/>
      <c r="AD38" s="1039"/>
      <c r="AE38" s="1040"/>
      <c r="AF38" s="1035">
        <v>6</v>
      </c>
      <c r="AG38" s="1036"/>
      <c r="AH38" s="1036"/>
      <c r="AI38" s="1036"/>
      <c r="AJ38" s="1037"/>
      <c r="AK38" s="980" t="s">
        <v>550</v>
      </c>
      <c r="AL38" s="971"/>
      <c r="AM38" s="971"/>
      <c r="AN38" s="971"/>
      <c r="AO38" s="971"/>
      <c r="AP38" s="971" t="s">
        <v>550</v>
      </c>
      <c r="AQ38" s="971"/>
      <c r="AR38" s="971"/>
      <c r="AS38" s="971"/>
      <c r="AT38" s="971"/>
      <c r="AU38" s="971">
        <v>0</v>
      </c>
      <c r="AV38" s="971"/>
      <c r="AW38" s="971"/>
      <c r="AX38" s="971"/>
      <c r="AY38" s="971"/>
      <c r="AZ38" s="1041" t="s">
        <v>550</v>
      </c>
      <c r="BA38" s="1041"/>
      <c r="BB38" s="1041"/>
      <c r="BC38" s="1041"/>
      <c r="BD38" s="1041"/>
      <c r="BE38" s="972" t="s">
        <v>432</v>
      </c>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2">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2">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2">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2">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2">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2">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2">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2">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2">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2">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2">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2">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2">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2">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2">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2">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2">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2">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2">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2">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2">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2">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5">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2">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433</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5">
      <c r="A63" s="240" t="s">
        <v>400</v>
      </c>
      <c r="B63" s="937" t="s">
        <v>434</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10695</v>
      </c>
      <c r="AG63" s="959"/>
      <c r="AH63" s="959"/>
      <c r="AI63" s="959"/>
      <c r="AJ63" s="1022"/>
      <c r="AK63" s="1023"/>
      <c r="AL63" s="963"/>
      <c r="AM63" s="963"/>
      <c r="AN63" s="963"/>
      <c r="AO63" s="963"/>
      <c r="AP63" s="959">
        <v>75097</v>
      </c>
      <c r="AQ63" s="959"/>
      <c r="AR63" s="959"/>
      <c r="AS63" s="959"/>
      <c r="AT63" s="959"/>
      <c r="AU63" s="959">
        <v>35216</v>
      </c>
      <c r="AV63" s="959"/>
      <c r="AW63" s="959"/>
      <c r="AX63" s="959"/>
      <c r="AY63" s="959"/>
      <c r="AZ63" s="1017"/>
      <c r="BA63" s="1017"/>
      <c r="BB63" s="1017"/>
      <c r="BC63" s="1017"/>
      <c r="BD63" s="1017"/>
      <c r="BE63" s="960"/>
      <c r="BF63" s="960"/>
      <c r="BG63" s="960"/>
      <c r="BH63" s="960"/>
      <c r="BI63" s="961"/>
      <c r="BJ63" s="1018" t="s">
        <v>427</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5">
      <c r="A65" s="232" t="s">
        <v>435</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2">
      <c r="A66" s="995" t="s">
        <v>436</v>
      </c>
      <c r="B66" s="996"/>
      <c r="C66" s="996"/>
      <c r="D66" s="996"/>
      <c r="E66" s="996"/>
      <c r="F66" s="996"/>
      <c r="G66" s="996"/>
      <c r="H66" s="996"/>
      <c r="I66" s="996"/>
      <c r="J66" s="996"/>
      <c r="K66" s="996"/>
      <c r="L66" s="996"/>
      <c r="M66" s="996"/>
      <c r="N66" s="996"/>
      <c r="O66" s="996"/>
      <c r="P66" s="997"/>
      <c r="Q66" s="1001" t="s">
        <v>437</v>
      </c>
      <c r="R66" s="1002"/>
      <c r="S66" s="1002"/>
      <c r="T66" s="1002"/>
      <c r="U66" s="1003"/>
      <c r="V66" s="1001" t="s">
        <v>438</v>
      </c>
      <c r="W66" s="1002"/>
      <c r="X66" s="1002"/>
      <c r="Y66" s="1002"/>
      <c r="Z66" s="1003"/>
      <c r="AA66" s="1001" t="s">
        <v>439</v>
      </c>
      <c r="AB66" s="1002"/>
      <c r="AC66" s="1002"/>
      <c r="AD66" s="1002"/>
      <c r="AE66" s="1003"/>
      <c r="AF66" s="1007" t="s">
        <v>440</v>
      </c>
      <c r="AG66" s="1008"/>
      <c r="AH66" s="1008"/>
      <c r="AI66" s="1008"/>
      <c r="AJ66" s="1009"/>
      <c r="AK66" s="1001" t="s">
        <v>441</v>
      </c>
      <c r="AL66" s="996"/>
      <c r="AM66" s="996"/>
      <c r="AN66" s="996"/>
      <c r="AO66" s="997"/>
      <c r="AP66" s="1001" t="s">
        <v>442</v>
      </c>
      <c r="AQ66" s="1002"/>
      <c r="AR66" s="1002"/>
      <c r="AS66" s="1002"/>
      <c r="AT66" s="1003"/>
      <c r="AU66" s="1001" t="s">
        <v>443</v>
      </c>
      <c r="AV66" s="1002"/>
      <c r="AW66" s="1002"/>
      <c r="AX66" s="1002"/>
      <c r="AY66" s="1003"/>
      <c r="AZ66" s="1001" t="s">
        <v>381</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5">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2">
      <c r="A68" s="236">
        <v>1</v>
      </c>
      <c r="B68" s="985" t="s">
        <v>600</v>
      </c>
      <c r="C68" s="986"/>
      <c r="D68" s="986"/>
      <c r="E68" s="986"/>
      <c r="F68" s="986"/>
      <c r="G68" s="986"/>
      <c r="H68" s="986"/>
      <c r="I68" s="986"/>
      <c r="J68" s="986"/>
      <c r="K68" s="986"/>
      <c r="L68" s="986"/>
      <c r="M68" s="986"/>
      <c r="N68" s="986"/>
      <c r="O68" s="986"/>
      <c r="P68" s="987"/>
      <c r="Q68" s="988">
        <v>7219</v>
      </c>
      <c r="R68" s="982"/>
      <c r="S68" s="982"/>
      <c r="T68" s="982"/>
      <c r="U68" s="982"/>
      <c r="V68" s="982">
        <v>7110</v>
      </c>
      <c r="W68" s="982"/>
      <c r="X68" s="982"/>
      <c r="Y68" s="982"/>
      <c r="Z68" s="982"/>
      <c r="AA68" s="982">
        <v>109</v>
      </c>
      <c r="AB68" s="982"/>
      <c r="AC68" s="982"/>
      <c r="AD68" s="982"/>
      <c r="AE68" s="982"/>
      <c r="AF68" s="982">
        <v>109</v>
      </c>
      <c r="AG68" s="982"/>
      <c r="AH68" s="982"/>
      <c r="AI68" s="982"/>
      <c r="AJ68" s="982"/>
      <c r="AK68" s="982">
        <v>262</v>
      </c>
      <c r="AL68" s="982"/>
      <c r="AM68" s="982"/>
      <c r="AN68" s="982"/>
      <c r="AO68" s="982"/>
      <c r="AP68" s="982">
        <v>2363</v>
      </c>
      <c r="AQ68" s="982"/>
      <c r="AR68" s="982"/>
      <c r="AS68" s="982"/>
      <c r="AT68" s="982"/>
      <c r="AU68" s="982">
        <v>1951</v>
      </c>
      <c r="AV68" s="982"/>
      <c r="AW68" s="982"/>
      <c r="AX68" s="982"/>
      <c r="AY68" s="982"/>
      <c r="AZ68" s="983" t="s">
        <v>602</v>
      </c>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2">
      <c r="A69" s="238">
        <v>2</v>
      </c>
      <c r="B69" s="974" t="s">
        <v>600</v>
      </c>
      <c r="C69" s="975"/>
      <c r="D69" s="975"/>
      <c r="E69" s="975"/>
      <c r="F69" s="975"/>
      <c r="G69" s="975"/>
      <c r="H69" s="975"/>
      <c r="I69" s="975"/>
      <c r="J69" s="975"/>
      <c r="K69" s="975"/>
      <c r="L69" s="975"/>
      <c r="M69" s="975"/>
      <c r="N69" s="975"/>
      <c r="O69" s="975"/>
      <c r="P69" s="976"/>
      <c r="Q69" s="977">
        <v>3</v>
      </c>
      <c r="R69" s="971"/>
      <c r="S69" s="971"/>
      <c r="T69" s="971"/>
      <c r="U69" s="971"/>
      <c r="V69" s="971">
        <v>3</v>
      </c>
      <c r="W69" s="971"/>
      <c r="X69" s="971"/>
      <c r="Y69" s="971"/>
      <c r="Z69" s="971"/>
      <c r="AA69" s="971">
        <v>0</v>
      </c>
      <c r="AB69" s="971"/>
      <c r="AC69" s="971"/>
      <c r="AD69" s="971"/>
      <c r="AE69" s="971"/>
      <c r="AF69" s="971">
        <v>0</v>
      </c>
      <c r="AG69" s="971"/>
      <c r="AH69" s="971"/>
      <c r="AI69" s="971"/>
      <c r="AJ69" s="971"/>
      <c r="AK69" s="971" t="s">
        <v>550</v>
      </c>
      <c r="AL69" s="971"/>
      <c r="AM69" s="971"/>
      <c r="AN69" s="971"/>
      <c r="AO69" s="971"/>
      <c r="AP69" s="971" t="s">
        <v>550</v>
      </c>
      <c r="AQ69" s="971"/>
      <c r="AR69" s="971"/>
      <c r="AS69" s="971"/>
      <c r="AT69" s="971"/>
      <c r="AU69" s="971" t="s">
        <v>550</v>
      </c>
      <c r="AV69" s="971"/>
      <c r="AW69" s="971"/>
      <c r="AX69" s="971"/>
      <c r="AY69" s="971"/>
      <c r="AZ69" s="972" t="s">
        <v>603</v>
      </c>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2">
      <c r="A70" s="238">
        <v>3</v>
      </c>
      <c r="B70" s="974" t="s">
        <v>601</v>
      </c>
      <c r="C70" s="975"/>
      <c r="D70" s="975"/>
      <c r="E70" s="975"/>
      <c r="F70" s="975"/>
      <c r="G70" s="975"/>
      <c r="H70" s="975"/>
      <c r="I70" s="975"/>
      <c r="J70" s="975"/>
      <c r="K70" s="975"/>
      <c r="L70" s="975"/>
      <c r="M70" s="975"/>
      <c r="N70" s="975"/>
      <c r="O70" s="975"/>
      <c r="P70" s="976"/>
      <c r="Q70" s="977">
        <v>103</v>
      </c>
      <c r="R70" s="971"/>
      <c r="S70" s="971"/>
      <c r="T70" s="971"/>
      <c r="U70" s="971"/>
      <c r="V70" s="971">
        <v>102</v>
      </c>
      <c r="W70" s="971"/>
      <c r="X70" s="971"/>
      <c r="Y70" s="971"/>
      <c r="Z70" s="971"/>
      <c r="AA70" s="971">
        <v>1</v>
      </c>
      <c r="AB70" s="971"/>
      <c r="AC70" s="971"/>
      <c r="AD70" s="971"/>
      <c r="AE70" s="971"/>
      <c r="AF70" s="971">
        <v>1</v>
      </c>
      <c r="AG70" s="971"/>
      <c r="AH70" s="971"/>
      <c r="AI70" s="971"/>
      <c r="AJ70" s="971"/>
      <c r="AK70" s="971">
        <v>29</v>
      </c>
      <c r="AL70" s="971"/>
      <c r="AM70" s="971"/>
      <c r="AN70" s="971"/>
      <c r="AO70" s="971"/>
      <c r="AP70" s="971" t="s">
        <v>550</v>
      </c>
      <c r="AQ70" s="971"/>
      <c r="AR70" s="971"/>
      <c r="AS70" s="971"/>
      <c r="AT70" s="971"/>
      <c r="AU70" s="971" t="s">
        <v>550</v>
      </c>
      <c r="AV70" s="971"/>
      <c r="AW70" s="971"/>
      <c r="AX70" s="971"/>
      <c r="AY70" s="971"/>
      <c r="AZ70" s="972" t="s">
        <v>586</v>
      </c>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2">
      <c r="A71" s="238">
        <v>4</v>
      </c>
      <c r="B71" s="974" t="s">
        <v>601</v>
      </c>
      <c r="C71" s="975"/>
      <c r="D71" s="975"/>
      <c r="E71" s="975"/>
      <c r="F71" s="975"/>
      <c r="G71" s="975"/>
      <c r="H71" s="975"/>
      <c r="I71" s="975"/>
      <c r="J71" s="975"/>
      <c r="K71" s="975"/>
      <c r="L71" s="975"/>
      <c r="M71" s="975"/>
      <c r="N71" s="975"/>
      <c r="O71" s="975"/>
      <c r="P71" s="976"/>
      <c r="Q71" s="977">
        <v>85678</v>
      </c>
      <c r="R71" s="971"/>
      <c r="S71" s="971"/>
      <c r="T71" s="971"/>
      <c r="U71" s="971"/>
      <c r="V71" s="971">
        <v>84802</v>
      </c>
      <c r="W71" s="971"/>
      <c r="X71" s="971"/>
      <c r="Y71" s="971"/>
      <c r="Z71" s="971"/>
      <c r="AA71" s="971">
        <v>876</v>
      </c>
      <c r="AB71" s="971"/>
      <c r="AC71" s="971"/>
      <c r="AD71" s="971"/>
      <c r="AE71" s="971"/>
      <c r="AF71" s="971">
        <v>876</v>
      </c>
      <c r="AG71" s="971"/>
      <c r="AH71" s="971"/>
      <c r="AI71" s="971"/>
      <c r="AJ71" s="971"/>
      <c r="AK71" s="971">
        <v>470</v>
      </c>
      <c r="AL71" s="971"/>
      <c r="AM71" s="971"/>
      <c r="AN71" s="971"/>
      <c r="AO71" s="971"/>
      <c r="AP71" s="971" t="s">
        <v>550</v>
      </c>
      <c r="AQ71" s="971"/>
      <c r="AR71" s="971"/>
      <c r="AS71" s="971"/>
      <c r="AT71" s="971"/>
      <c r="AU71" s="971" t="s">
        <v>550</v>
      </c>
      <c r="AV71" s="971"/>
      <c r="AW71" s="971"/>
      <c r="AX71" s="971"/>
      <c r="AY71" s="971"/>
      <c r="AZ71" s="972" t="s">
        <v>604</v>
      </c>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2">
      <c r="A72" s="238">
        <v>5</v>
      </c>
      <c r="B72" s="974"/>
      <c r="C72" s="975"/>
      <c r="D72" s="975"/>
      <c r="E72" s="975"/>
      <c r="F72" s="975"/>
      <c r="G72" s="975"/>
      <c r="H72" s="975"/>
      <c r="I72" s="975"/>
      <c r="J72" s="975"/>
      <c r="K72" s="975"/>
      <c r="L72" s="975"/>
      <c r="M72" s="975"/>
      <c r="N72" s="975"/>
      <c r="O72" s="975"/>
      <c r="P72" s="976"/>
      <c r="Q72" s="977"/>
      <c r="R72" s="971"/>
      <c r="S72" s="971"/>
      <c r="T72" s="971"/>
      <c r="U72" s="971"/>
      <c r="V72" s="971"/>
      <c r="W72" s="971"/>
      <c r="X72" s="971"/>
      <c r="Y72" s="971"/>
      <c r="Z72" s="971"/>
      <c r="AA72" s="971"/>
      <c r="AB72" s="971"/>
      <c r="AC72" s="971"/>
      <c r="AD72" s="971"/>
      <c r="AE72" s="971"/>
      <c r="AF72" s="971"/>
      <c r="AG72" s="971"/>
      <c r="AH72" s="971"/>
      <c r="AI72" s="971"/>
      <c r="AJ72" s="971"/>
      <c r="AK72" s="971"/>
      <c r="AL72" s="971"/>
      <c r="AM72" s="971"/>
      <c r="AN72" s="971"/>
      <c r="AO72" s="971"/>
      <c r="AP72" s="971"/>
      <c r="AQ72" s="971"/>
      <c r="AR72" s="971"/>
      <c r="AS72" s="971"/>
      <c r="AT72" s="971"/>
      <c r="AU72" s="971"/>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2">
      <c r="A73" s="238">
        <v>6</v>
      </c>
      <c r="B73" s="974"/>
      <c r="C73" s="975"/>
      <c r="D73" s="975"/>
      <c r="E73" s="975"/>
      <c r="F73" s="975"/>
      <c r="G73" s="975"/>
      <c r="H73" s="975"/>
      <c r="I73" s="975"/>
      <c r="J73" s="975"/>
      <c r="K73" s="975"/>
      <c r="L73" s="975"/>
      <c r="M73" s="975"/>
      <c r="N73" s="975"/>
      <c r="O73" s="975"/>
      <c r="P73" s="976"/>
      <c r="Q73" s="977"/>
      <c r="R73" s="971"/>
      <c r="S73" s="971"/>
      <c r="T73" s="971"/>
      <c r="U73" s="971"/>
      <c r="V73" s="971"/>
      <c r="W73" s="971"/>
      <c r="X73" s="971"/>
      <c r="Y73" s="971"/>
      <c r="Z73" s="971"/>
      <c r="AA73" s="971"/>
      <c r="AB73" s="971"/>
      <c r="AC73" s="971"/>
      <c r="AD73" s="971"/>
      <c r="AE73" s="971"/>
      <c r="AF73" s="971"/>
      <c r="AG73" s="971"/>
      <c r="AH73" s="971"/>
      <c r="AI73" s="971"/>
      <c r="AJ73" s="971"/>
      <c r="AK73" s="971"/>
      <c r="AL73" s="971"/>
      <c r="AM73" s="971"/>
      <c r="AN73" s="971"/>
      <c r="AO73" s="971"/>
      <c r="AP73" s="971"/>
      <c r="AQ73" s="971"/>
      <c r="AR73" s="971"/>
      <c r="AS73" s="971"/>
      <c r="AT73" s="971"/>
      <c r="AU73" s="971"/>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2">
      <c r="A74" s="238">
        <v>7</v>
      </c>
      <c r="B74" s="974"/>
      <c r="C74" s="975"/>
      <c r="D74" s="975"/>
      <c r="E74" s="975"/>
      <c r="F74" s="975"/>
      <c r="G74" s="975"/>
      <c r="H74" s="975"/>
      <c r="I74" s="975"/>
      <c r="J74" s="975"/>
      <c r="K74" s="975"/>
      <c r="L74" s="975"/>
      <c r="M74" s="975"/>
      <c r="N74" s="975"/>
      <c r="O74" s="975"/>
      <c r="P74" s="976"/>
      <c r="Q74" s="977"/>
      <c r="R74" s="971"/>
      <c r="S74" s="971"/>
      <c r="T74" s="971"/>
      <c r="U74" s="971"/>
      <c r="V74" s="971"/>
      <c r="W74" s="971"/>
      <c r="X74" s="971"/>
      <c r="Y74" s="971"/>
      <c r="Z74" s="971"/>
      <c r="AA74" s="971"/>
      <c r="AB74" s="971"/>
      <c r="AC74" s="971"/>
      <c r="AD74" s="971"/>
      <c r="AE74" s="971"/>
      <c r="AF74" s="971"/>
      <c r="AG74" s="971"/>
      <c r="AH74" s="971"/>
      <c r="AI74" s="971"/>
      <c r="AJ74" s="971"/>
      <c r="AK74" s="971"/>
      <c r="AL74" s="971"/>
      <c r="AM74" s="971"/>
      <c r="AN74" s="971"/>
      <c r="AO74" s="971"/>
      <c r="AP74" s="971"/>
      <c r="AQ74" s="971"/>
      <c r="AR74" s="971"/>
      <c r="AS74" s="971"/>
      <c r="AT74" s="971"/>
      <c r="AU74" s="971"/>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2">
      <c r="A75" s="238">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2">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2">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2">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2">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2">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2">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2">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2">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2">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2">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2">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2">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5">
      <c r="A88" s="240" t="s">
        <v>400</v>
      </c>
      <c r="B88" s="937" t="s">
        <v>444</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c r="AG88" s="959"/>
      <c r="AH88" s="959"/>
      <c r="AI88" s="959"/>
      <c r="AJ88" s="959"/>
      <c r="AK88" s="963"/>
      <c r="AL88" s="963"/>
      <c r="AM88" s="963"/>
      <c r="AN88" s="963"/>
      <c r="AO88" s="963"/>
      <c r="AP88" s="959"/>
      <c r="AQ88" s="959"/>
      <c r="AR88" s="959"/>
      <c r="AS88" s="959"/>
      <c r="AT88" s="959"/>
      <c r="AU88" s="959"/>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400</v>
      </c>
      <c r="BR102" s="937" t="s">
        <v>445</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298</v>
      </c>
      <c r="CS102" s="953"/>
      <c r="CT102" s="953"/>
      <c r="CU102" s="953"/>
      <c r="CV102" s="954"/>
      <c r="CW102" s="952">
        <v>241</v>
      </c>
      <c r="CX102" s="953"/>
      <c r="CY102" s="953"/>
      <c r="CZ102" s="953"/>
      <c r="DA102" s="954"/>
      <c r="DB102" s="952">
        <v>2584</v>
      </c>
      <c r="DC102" s="953"/>
      <c r="DD102" s="953"/>
      <c r="DE102" s="953"/>
      <c r="DF102" s="954"/>
      <c r="DG102" s="952" t="s">
        <v>550</v>
      </c>
      <c r="DH102" s="953"/>
      <c r="DI102" s="953"/>
      <c r="DJ102" s="953"/>
      <c r="DK102" s="954"/>
      <c r="DL102" s="952">
        <v>1050</v>
      </c>
      <c r="DM102" s="953"/>
      <c r="DN102" s="953"/>
      <c r="DO102" s="953"/>
      <c r="DP102" s="954"/>
      <c r="DQ102" s="952">
        <v>2127</v>
      </c>
      <c r="DR102" s="953"/>
      <c r="DS102" s="953"/>
      <c r="DT102" s="953"/>
      <c r="DU102" s="954"/>
      <c r="DV102" s="937"/>
      <c r="DW102" s="938"/>
      <c r="DX102" s="938"/>
      <c r="DY102" s="938"/>
      <c r="DZ102" s="939"/>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446</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447</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448</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449</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42" t="s">
        <v>450</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451</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2">
      <c r="A109" s="895" t="s">
        <v>452</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453</v>
      </c>
      <c r="AB109" s="896"/>
      <c r="AC109" s="896"/>
      <c r="AD109" s="896"/>
      <c r="AE109" s="897"/>
      <c r="AF109" s="898" t="s">
        <v>454</v>
      </c>
      <c r="AG109" s="896"/>
      <c r="AH109" s="896"/>
      <c r="AI109" s="896"/>
      <c r="AJ109" s="897"/>
      <c r="AK109" s="898" t="s">
        <v>310</v>
      </c>
      <c r="AL109" s="896"/>
      <c r="AM109" s="896"/>
      <c r="AN109" s="896"/>
      <c r="AO109" s="897"/>
      <c r="AP109" s="898" t="s">
        <v>455</v>
      </c>
      <c r="AQ109" s="896"/>
      <c r="AR109" s="896"/>
      <c r="AS109" s="896"/>
      <c r="AT109" s="929"/>
      <c r="AU109" s="895" t="s">
        <v>452</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453</v>
      </c>
      <c r="BR109" s="896"/>
      <c r="BS109" s="896"/>
      <c r="BT109" s="896"/>
      <c r="BU109" s="897"/>
      <c r="BV109" s="898" t="s">
        <v>454</v>
      </c>
      <c r="BW109" s="896"/>
      <c r="BX109" s="896"/>
      <c r="BY109" s="896"/>
      <c r="BZ109" s="897"/>
      <c r="CA109" s="898" t="s">
        <v>310</v>
      </c>
      <c r="CB109" s="896"/>
      <c r="CC109" s="896"/>
      <c r="CD109" s="896"/>
      <c r="CE109" s="897"/>
      <c r="CF109" s="936" t="s">
        <v>455</v>
      </c>
      <c r="CG109" s="936"/>
      <c r="CH109" s="936"/>
      <c r="CI109" s="936"/>
      <c r="CJ109" s="936"/>
      <c r="CK109" s="898" t="s">
        <v>456</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453</v>
      </c>
      <c r="DH109" s="896"/>
      <c r="DI109" s="896"/>
      <c r="DJ109" s="896"/>
      <c r="DK109" s="897"/>
      <c r="DL109" s="898" t="s">
        <v>454</v>
      </c>
      <c r="DM109" s="896"/>
      <c r="DN109" s="896"/>
      <c r="DO109" s="896"/>
      <c r="DP109" s="897"/>
      <c r="DQ109" s="898" t="s">
        <v>310</v>
      </c>
      <c r="DR109" s="896"/>
      <c r="DS109" s="896"/>
      <c r="DT109" s="896"/>
      <c r="DU109" s="897"/>
      <c r="DV109" s="898" t="s">
        <v>455</v>
      </c>
      <c r="DW109" s="896"/>
      <c r="DX109" s="896"/>
      <c r="DY109" s="896"/>
      <c r="DZ109" s="929"/>
    </row>
    <row r="110" spans="1:131" s="230" customFormat="1" ht="26.25" customHeight="1" x14ac:dyDescent="0.2">
      <c r="A110" s="809" t="s">
        <v>457</v>
      </c>
      <c r="B110" s="810"/>
      <c r="C110" s="810"/>
      <c r="D110" s="810"/>
      <c r="E110" s="810"/>
      <c r="F110" s="810"/>
      <c r="G110" s="810"/>
      <c r="H110" s="810"/>
      <c r="I110" s="810"/>
      <c r="J110" s="810"/>
      <c r="K110" s="810"/>
      <c r="L110" s="810"/>
      <c r="M110" s="810"/>
      <c r="N110" s="810"/>
      <c r="O110" s="810"/>
      <c r="P110" s="810"/>
      <c r="Q110" s="810"/>
      <c r="R110" s="810"/>
      <c r="S110" s="810"/>
      <c r="T110" s="810"/>
      <c r="U110" s="810"/>
      <c r="V110" s="810"/>
      <c r="W110" s="810"/>
      <c r="X110" s="810"/>
      <c r="Y110" s="810"/>
      <c r="Z110" s="811"/>
      <c r="AA110" s="888">
        <v>9484436</v>
      </c>
      <c r="AB110" s="889"/>
      <c r="AC110" s="889"/>
      <c r="AD110" s="889"/>
      <c r="AE110" s="890"/>
      <c r="AF110" s="891">
        <v>9554067</v>
      </c>
      <c r="AG110" s="889"/>
      <c r="AH110" s="889"/>
      <c r="AI110" s="889"/>
      <c r="AJ110" s="890"/>
      <c r="AK110" s="891">
        <v>9731607</v>
      </c>
      <c r="AL110" s="889"/>
      <c r="AM110" s="889"/>
      <c r="AN110" s="889"/>
      <c r="AO110" s="890"/>
      <c r="AP110" s="892">
        <v>23</v>
      </c>
      <c r="AQ110" s="893"/>
      <c r="AR110" s="893"/>
      <c r="AS110" s="893"/>
      <c r="AT110" s="894"/>
      <c r="AU110" s="930" t="s">
        <v>77</v>
      </c>
      <c r="AV110" s="931"/>
      <c r="AW110" s="931"/>
      <c r="AX110" s="931"/>
      <c r="AY110" s="931"/>
      <c r="AZ110" s="860" t="s">
        <v>458</v>
      </c>
      <c r="BA110" s="810"/>
      <c r="BB110" s="810"/>
      <c r="BC110" s="810"/>
      <c r="BD110" s="810"/>
      <c r="BE110" s="810"/>
      <c r="BF110" s="810"/>
      <c r="BG110" s="810"/>
      <c r="BH110" s="810"/>
      <c r="BI110" s="810"/>
      <c r="BJ110" s="810"/>
      <c r="BK110" s="810"/>
      <c r="BL110" s="810"/>
      <c r="BM110" s="810"/>
      <c r="BN110" s="810"/>
      <c r="BO110" s="810"/>
      <c r="BP110" s="811"/>
      <c r="BQ110" s="861">
        <v>112833060</v>
      </c>
      <c r="BR110" s="842"/>
      <c r="BS110" s="842"/>
      <c r="BT110" s="842"/>
      <c r="BU110" s="842"/>
      <c r="BV110" s="842">
        <v>116094514</v>
      </c>
      <c r="BW110" s="842"/>
      <c r="BX110" s="842"/>
      <c r="BY110" s="842"/>
      <c r="BZ110" s="842"/>
      <c r="CA110" s="842">
        <v>115229455</v>
      </c>
      <c r="CB110" s="842"/>
      <c r="CC110" s="842"/>
      <c r="CD110" s="842"/>
      <c r="CE110" s="842"/>
      <c r="CF110" s="866">
        <v>272.60000000000002</v>
      </c>
      <c r="CG110" s="867"/>
      <c r="CH110" s="867"/>
      <c r="CI110" s="867"/>
      <c r="CJ110" s="867"/>
      <c r="CK110" s="926" t="s">
        <v>459</v>
      </c>
      <c r="CL110" s="819"/>
      <c r="CM110" s="860" t="s">
        <v>460</v>
      </c>
      <c r="CN110" s="810"/>
      <c r="CO110" s="810"/>
      <c r="CP110" s="810"/>
      <c r="CQ110" s="810"/>
      <c r="CR110" s="810"/>
      <c r="CS110" s="810"/>
      <c r="CT110" s="810"/>
      <c r="CU110" s="810"/>
      <c r="CV110" s="810"/>
      <c r="CW110" s="810"/>
      <c r="CX110" s="810"/>
      <c r="CY110" s="810"/>
      <c r="CZ110" s="810"/>
      <c r="DA110" s="810"/>
      <c r="DB110" s="810"/>
      <c r="DC110" s="810"/>
      <c r="DD110" s="810"/>
      <c r="DE110" s="810"/>
      <c r="DF110" s="811"/>
      <c r="DG110" s="861" t="s">
        <v>461</v>
      </c>
      <c r="DH110" s="842"/>
      <c r="DI110" s="842"/>
      <c r="DJ110" s="842"/>
      <c r="DK110" s="842"/>
      <c r="DL110" s="842" t="s">
        <v>134</v>
      </c>
      <c r="DM110" s="842"/>
      <c r="DN110" s="842"/>
      <c r="DO110" s="842"/>
      <c r="DP110" s="842"/>
      <c r="DQ110" s="842" t="s">
        <v>134</v>
      </c>
      <c r="DR110" s="842"/>
      <c r="DS110" s="842"/>
      <c r="DT110" s="842"/>
      <c r="DU110" s="842"/>
      <c r="DV110" s="843" t="s">
        <v>134</v>
      </c>
      <c r="DW110" s="843"/>
      <c r="DX110" s="843"/>
      <c r="DY110" s="843"/>
      <c r="DZ110" s="844"/>
    </row>
    <row r="111" spans="1:131" s="230" customFormat="1" ht="26.25" customHeight="1" x14ac:dyDescent="0.2">
      <c r="A111" s="774" t="s">
        <v>462</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461</v>
      </c>
      <c r="AB111" s="919"/>
      <c r="AC111" s="919"/>
      <c r="AD111" s="919"/>
      <c r="AE111" s="920"/>
      <c r="AF111" s="921" t="s">
        <v>461</v>
      </c>
      <c r="AG111" s="919"/>
      <c r="AH111" s="919"/>
      <c r="AI111" s="919"/>
      <c r="AJ111" s="920"/>
      <c r="AK111" s="921" t="s">
        <v>134</v>
      </c>
      <c r="AL111" s="919"/>
      <c r="AM111" s="919"/>
      <c r="AN111" s="919"/>
      <c r="AO111" s="920"/>
      <c r="AP111" s="922" t="s">
        <v>461</v>
      </c>
      <c r="AQ111" s="923"/>
      <c r="AR111" s="923"/>
      <c r="AS111" s="923"/>
      <c r="AT111" s="924"/>
      <c r="AU111" s="932"/>
      <c r="AV111" s="933"/>
      <c r="AW111" s="933"/>
      <c r="AX111" s="933"/>
      <c r="AY111" s="933"/>
      <c r="AZ111" s="817" t="s">
        <v>463</v>
      </c>
      <c r="BA111" s="752"/>
      <c r="BB111" s="752"/>
      <c r="BC111" s="752"/>
      <c r="BD111" s="752"/>
      <c r="BE111" s="752"/>
      <c r="BF111" s="752"/>
      <c r="BG111" s="752"/>
      <c r="BH111" s="752"/>
      <c r="BI111" s="752"/>
      <c r="BJ111" s="752"/>
      <c r="BK111" s="752"/>
      <c r="BL111" s="752"/>
      <c r="BM111" s="752"/>
      <c r="BN111" s="752"/>
      <c r="BO111" s="752"/>
      <c r="BP111" s="753"/>
      <c r="BQ111" s="789">
        <v>588762</v>
      </c>
      <c r="BR111" s="790"/>
      <c r="BS111" s="790"/>
      <c r="BT111" s="790"/>
      <c r="BU111" s="790"/>
      <c r="BV111" s="790">
        <v>551170</v>
      </c>
      <c r="BW111" s="790"/>
      <c r="BX111" s="790"/>
      <c r="BY111" s="790"/>
      <c r="BZ111" s="790"/>
      <c r="CA111" s="790">
        <v>520282</v>
      </c>
      <c r="CB111" s="790"/>
      <c r="CC111" s="790"/>
      <c r="CD111" s="790"/>
      <c r="CE111" s="790"/>
      <c r="CF111" s="875">
        <v>1.2</v>
      </c>
      <c r="CG111" s="876"/>
      <c r="CH111" s="876"/>
      <c r="CI111" s="876"/>
      <c r="CJ111" s="876"/>
      <c r="CK111" s="927"/>
      <c r="CL111" s="821"/>
      <c r="CM111" s="817" t="s">
        <v>464</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789" t="s">
        <v>461</v>
      </c>
      <c r="DH111" s="790"/>
      <c r="DI111" s="790"/>
      <c r="DJ111" s="790"/>
      <c r="DK111" s="790"/>
      <c r="DL111" s="790" t="s">
        <v>461</v>
      </c>
      <c r="DM111" s="790"/>
      <c r="DN111" s="790"/>
      <c r="DO111" s="790"/>
      <c r="DP111" s="790"/>
      <c r="DQ111" s="790" t="s">
        <v>461</v>
      </c>
      <c r="DR111" s="790"/>
      <c r="DS111" s="790"/>
      <c r="DT111" s="790"/>
      <c r="DU111" s="790"/>
      <c r="DV111" s="796" t="s">
        <v>461</v>
      </c>
      <c r="DW111" s="796"/>
      <c r="DX111" s="796"/>
      <c r="DY111" s="796"/>
      <c r="DZ111" s="797"/>
    </row>
    <row r="112" spans="1:131" s="230" customFormat="1" ht="26.25" customHeight="1" x14ac:dyDescent="0.2">
      <c r="A112" s="912" t="s">
        <v>465</v>
      </c>
      <c r="B112" s="913"/>
      <c r="C112" s="752" t="s">
        <v>466</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467</v>
      </c>
      <c r="AB112" s="780"/>
      <c r="AC112" s="780"/>
      <c r="AD112" s="780"/>
      <c r="AE112" s="781"/>
      <c r="AF112" s="782" t="s">
        <v>134</v>
      </c>
      <c r="AG112" s="780"/>
      <c r="AH112" s="780"/>
      <c r="AI112" s="780"/>
      <c r="AJ112" s="781"/>
      <c r="AK112" s="782" t="s">
        <v>467</v>
      </c>
      <c r="AL112" s="780"/>
      <c r="AM112" s="780"/>
      <c r="AN112" s="780"/>
      <c r="AO112" s="781"/>
      <c r="AP112" s="824" t="s">
        <v>134</v>
      </c>
      <c r="AQ112" s="825"/>
      <c r="AR112" s="825"/>
      <c r="AS112" s="825"/>
      <c r="AT112" s="826"/>
      <c r="AU112" s="932"/>
      <c r="AV112" s="933"/>
      <c r="AW112" s="933"/>
      <c r="AX112" s="933"/>
      <c r="AY112" s="933"/>
      <c r="AZ112" s="817" t="s">
        <v>468</v>
      </c>
      <c r="BA112" s="752"/>
      <c r="BB112" s="752"/>
      <c r="BC112" s="752"/>
      <c r="BD112" s="752"/>
      <c r="BE112" s="752"/>
      <c r="BF112" s="752"/>
      <c r="BG112" s="752"/>
      <c r="BH112" s="752"/>
      <c r="BI112" s="752"/>
      <c r="BJ112" s="752"/>
      <c r="BK112" s="752"/>
      <c r="BL112" s="752"/>
      <c r="BM112" s="752"/>
      <c r="BN112" s="752"/>
      <c r="BO112" s="752"/>
      <c r="BP112" s="753"/>
      <c r="BQ112" s="789">
        <v>41854117</v>
      </c>
      <c r="BR112" s="790"/>
      <c r="BS112" s="790"/>
      <c r="BT112" s="790"/>
      <c r="BU112" s="790"/>
      <c r="BV112" s="790">
        <v>38307262</v>
      </c>
      <c r="BW112" s="790"/>
      <c r="BX112" s="790"/>
      <c r="BY112" s="790"/>
      <c r="BZ112" s="790"/>
      <c r="CA112" s="790">
        <v>35216123</v>
      </c>
      <c r="CB112" s="790"/>
      <c r="CC112" s="790"/>
      <c r="CD112" s="790"/>
      <c r="CE112" s="790"/>
      <c r="CF112" s="875">
        <v>83.3</v>
      </c>
      <c r="CG112" s="876"/>
      <c r="CH112" s="876"/>
      <c r="CI112" s="876"/>
      <c r="CJ112" s="876"/>
      <c r="CK112" s="927"/>
      <c r="CL112" s="821"/>
      <c r="CM112" s="817" t="s">
        <v>469</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789" t="s">
        <v>134</v>
      </c>
      <c r="DH112" s="790"/>
      <c r="DI112" s="790"/>
      <c r="DJ112" s="790"/>
      <c r="DK112" s="790"/>
      <c r="DL112" s="790" t="s">
        <v>134</v>
      </c>
      <c r="DM112" s="790"/>
      <c r="DN112" s="790"/>
      <c r="DO112" s="790"/>
      <c r="DP112" s="790"/>
      <c r="DQ112" s="790" t="s">
        <v>134</v>
      </c>
      <c r="DR112" s="790"/>
      <c r="DS112" s="790"/>
      <c r="DT112" s="790"/>
      <c r="DU112" s="790"/>
      <c r="DV112" s="796" t="s">
        <v>134</v>
      </c>
      <c r="DW112" s="796"/>
      <c r="DX112" s="796"/>
      <c r="DY112" s="796"/>
      <c r="DZ112" s="797"/>
    </row>
    <row r="113" spans="1:130" s="230" customFormat="1" ht="26.25" customHeight="1" x14ac:dyDescent="0.2">
      <c r="A113" s="914"/>
      <c r="B113" s="915"/>
      <c r="C113" s="752" t="s">
        <v>470</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4213791</v>
      </c>
      <c r="AB113" s="919"/>
      <c r="AC113" s="919"/>
      <c r="AD113" s="919"/>
      <c r="AE113" s="920"/>
      <c r="AF113" s="921">
        <v>4098354</v>
      </c>
      <c r="AG113" s="919"/>
      <c r="AH113" s="919"/>
      <c r="AI113" s="919"/>
      <c r="AJ113" s="920"/>
      <c r="AK113" s="921">
        <v>4012639</v>
      </c>
      <c r="AL113" s="919"/>
      <c r="AM113" s="919"/>
      <c r="AN113" s="919"/>
      <c r="AO113" s="920"/>
      <c r="AP113" s="922">
        <v>9.5</v>
      </c>
      <c r="AQ113" s="923"/>
      <c r="AR113" s="923"/>
      <c r="AS113" s="923"/>
      <c r="AT113" s="924"/>
      <c r="AU113" s="932"/>
      <c r="AV113" s="933"/>
      <c r="AW113" s="933"/>
      <c r="AX113" s="933"/>
      <c r="AY113" s="933"/>
      <c r="AZ113" s="817" t="s">
        <v>471</v>
      </c>
      <c r="BA113" s="752"/>
      <c r="BB113" s="752"/>
      <c r="BC113" s="752"/>
      <c r="BD113" s="752"/>
      <c r="BE113" s="752"/>
      <c r="BF113" s="752"/>
      <c r="BG113" s="752"/>
      <c r="BH113" s="752"/>
      <c r="BI113" s="752"/>
      <c r="BJ113" s="752"/>
      <c r="BK113" s="752"/>
      <c r="BL113" s="752"/>
      <c r="BM113" s="752"/>
      <c r="BN113" s="752"/>
      <c r="BO113" s="752"/>
      <c r="BP113" s="753"/>
      <c r="BQ113" s="789">
        <v>1986115</v>
      </c>
      <c r="BR113" s="790"/>
      <c r="BS113" s="790"/>
      <c r="BT113" s="790"/>
      <c r="BU113" s="790"/>
      <c r="BV113" s="790">
        <v>2000894</v>
      </c>
      <c r="BW113" s="790"/>
      <c r="BX113" s="790"/>
      <c r="BY113" s="790"/>
      <c r="BZ113" s="790"/>
      <c r="CA113" s="790">
        <v>1951130</v>
      </c>
      <c r="CB113" s="790"/>
      <c r="CC113" s="790"/>
      <c r="CD113" s="790"/>
      <c r="CE113" s="790"/>
      <c r="CF113" s="875">
        <v>4.5999999999999996</v>
      </c>
      <c r="CG113" s="876"/>
      <c r="CH113" s="876"/>
      <c r="CI113" s="876"/>
      <c r="CJ113" s="876"/>
      <c r="CK113" s="927"/>
      <c r="CL113" s="821"/>
      <c r="CM113" s="817" t="s">
        <v>472</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v>15444</v>
      </c>
      <c r="DH113" s="780"/>
      <c r="DI113" s="780"/>
      <c r="DJ113" s="780"/>
      <c r="DK113" s="781"/>
      <c r="DL113" s="782">
        <v>10132</v>
      </c>
      <c r="DM113" s="780"/>
      <c r="DN113" s="780"/>
      <c r="DO113" s="780"/>
      <c r="DP113" s="781"/>
      <c r="DQ113" s="782">
        <v>5952</v>
      </c>
      <c r="DR113" s="780"/>
      <c r="DS113" s="780"/>
      <c r="DT113" s="780"/>
      <c r="DU113" s="781"/>
      <c r="DV113" s="824">
        <v>0</v>
      </c>
      <c r="DW113" s="825"/>
      <c r="DX113" s="825"/>
      <c r="DY113" s="825"/>
      <c r="DZ113" s="826"/>
    </row>
    <row r="114" spans="1:130" s="230" customFormat="1" ht="26.25" customHeight="1" x14ac:dyDescent="0.2">
      <c r="A114" s="914"/>
      <c r="B114" s="915"/>
      <c r="C114" s="752" t="s">
        <v>473</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349402</v>
      </c>
      <c r="AB114" s="780"/>
      <c r="AC114" s="780"/>
      <c r="AD114" s="780"/>
      <c r="AE114" s="781"/>
      <c r="AF114" s="782">
        <v>358072</v>
      </c>
      <c r="AG114" s="780"/>
      <c r="AH114" s="780"/>
      <c r="AI114" s="780"/>
      <c r="AJ114" s="781"/>
      <c r="AK114" s="782">
        <v>319419</v>
      </c>
      <c r="AL114" s="780"/>
      <c r="AM114" s="780"/>
      <c r="AN114" s="780"/>
      <c r="AO114" s="781"/>
      <c r="AP114" s="824">
        <v>0.8</v>
      </c>
      <c r="AQ114" s="825"/>
      <c r="AR114" s="825"/>
      <c r="AS114" s="825"/>
      <c r="AT114" s="826"/>
      <c r="AU114" s="932"/>
      <c r="AV114" s="933"/>
      <c r="AW114" s="933"/>
      <c r="AX114" s="933"/>
      <c r="AY114" s="933"/>
      <c r="AZ114" s="817" t="s">
        <v>474</v>
      </c>
      <c r="BA114" s="752"/>
      <c r="BB114" s="752"/>
      <c r="BC114" s="752"/>
      <c r="BD114" s="752"/>
      <c r="BE114" s="752"/>
      <c r="BF114" s="752"/>
      <c r="BG114" s="752"/>
      <c r="BH114" s="752"/>
      <c r="BI114" s="752"/>
      <c r="BJ114" s="752"/>
      <c r="BK114" s="752"/>
      <c r="BL114" s="752"/>
      <c r="BM114" s="752"/>
      <c r="BN114" s="752"/>
      <c r="BO114" s="752"/>
      <c r="BP114" s="753"/>
      <c r="BQ114" s="789">
        <v>9063050</v>
      </c>
      <c r="BR114" s="790"/>
      <c r="BS114" s="790"/>
      <c r="BT114" s="790"/>
      <c r="BU114" s="790"/>
      <c r="BV114" s="790">
        <v>8937874</v>
      </c>
      <c r="BW114" s="790"/>
      <c r="BX114" s="790"/>
      <c r="BY114" s="790"/>
      <c r="BZ114" s="790"/>
      <c r="CA114" s="790">
        <v>9037055</v>
      </c>
      <c r="CB114" s="790"/>
      <c r="CC114" s="790"/>
      <c r="CD114" s="790"/>
      <c r="CE114" s="790"/>
      <c r="CF114" s="875">
        <v>21.4</v>
      </c>
      <c r="CG114" s="876"/>
      <c r="CH114" s="876"/>
      <c r="CI114" s="876"/>
      <c r="CJ114" s="876"/>
      <c r="CK114" s="927"/>
      <c r="CL114" s="821"/>
      <c r="CM114" s="817" t="s">
        <v>475</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467</v>
      </c>
      <c r="DH114" s="780"/>
      <c r="DI114" s="780"/>
      <c r="DJ114" s="780"/>
      <c r="DK114" s="781"/>
      <c r="DL114" s="782" t="s">
        <v>134</v>
      </c>
      <c r="DM114" s="780"/>
      <c r="DN114" s="780"/>
      <c r="DO114" s="780"/>
      <c r="DP114" s="781"/>
      <c r="DQ114" s="782" t="s">
        <v>134</v>
      </c>
      <c r="DR114" s="780"/>
      <c r="DS114" s="780"/>
      <c r="DT114" s="780"/>
      <c r="DU114" s="781"/>
      <c r="DV114" s="824" t="s">
        <v>134</v>
      </c>
      <c r="DW114" s="825"/>
      <c r="DX114" s="825"/>
      <c r="DY114" s="825"/>
      <c r="DZ114" s="826"/>
    </row>
    <row r="115" spans="1:130" s="230" customFormat="1" ht="26.25" customHeight="1" x14ac:dyDescent="0.2">
      <c r="A115" s="914"/>
      <c r="B115" s="915"/>
      <c r="C115" s="752" t="s">
        <v>476</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18796</v>
      </c>
      <c r="AB115" s="919"/>
      <c r="AC115" s="919"/>
      <c r="AD115" s="919"/>
      <c r="AE115" s="920"/>
      <c r="AF115" s="921">
        <v>13610</v>
      </c>
      <c r="AG115" s="919"/>
      <c r="AH115" s="919"/>
      <c r="AI115" s="919"/>
      <c r="AJ115" s="920"/>
      <c r="AK115" s="921">
        <v>10280</v>
      </c>
      <c r="AL115" s="919"/>
      <c r="AM115" s="919"/>
      <c r="AN115" s="919"/>
      <c r="AO115" s="920"/>
      <c r="AP115" s="922">
        <v>0</v>
      </c>
      <c r="AQ115" s="923"/>
      <c r="AR115" s="923"/>
      <c r="AS115" s="923"/>
      <c r="AT115" s="924"/>
      <c r="AU115" s="932"/>
      <c r="AV115" s="933"/>
      <c r="AW115" s="933"/>
      <c r="AX115" s="933"/>
      <c r="AY115" s="933"/>
      <c r="AZ115" s="817" t="s">
        <v>477</v>
      </c>
      <c r="BA115" s="752"/>
      <c r="BB115" s="752"/>
      <c r="BC115" s="752"/>
      <c r="BD115" s="752"/>
      <c r="BE115" s="752"/>
      <c r="BF115" s="752"/>
      <c r="BG115" s="752"/>
      <c r="BH115" s="752"/>
      <c r="BI115" s="752"/>
      <c r="BJ115" s="752"/>
      <c r="BK115" s="752"/>
      <c r="BL115" s="752"/>
      <c r="BM115" s="752"/>
      <c r="BN115" s="752"/>
      <c r="BO115" s="752"/>
      <c r="BP115" s="753"/>
      <c r="BQ115" s="789">
        <v>2225270</v>
      </c>
      <c r="BR115" s="790"/>
      <c r="BS115" s="790"/>
      <c r="BT115" s="790"/>
      <c r="BU115" s="790"/>
      <c r="BV115" s="790">
        <v>2046514</v>
      </c>
      <c r="BW115" s="790"/>
      <c r="BX115" s="790"/>
      <c r="BY115" s="790"/>
      <c r="BZ115" s="790"/>
      <c r="CA115" s="790">
        <v>2126631</v>
      </c>
      <c r="CB115" s="790"/>
      <c r="CC115" s="790"/>
      <c r="CD115" s="790"/>
      <c r="CE115" s="790"/>
      <c r="CF115" s="875">
        <v>5</v>
      </c>
      <c r="CG115" s="876"/>
      <c r="CH115" s="876"/>
      <c r="CI115" s="876"/>
      <c r="CJ115" s="876"/>
      <c r="CK115" s="927"/>
      <c r="CL115" s="821"/>
      <c r="CM115" s="817" t="s">
        <v>478</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v>366482</v>
      </c>
      <c r="DH115" s="780"/>
      <c r="DI115" s="780"/>
      <c r="DJ115" s="780"/>
      <c r="DK115" s="781"/>
      <c r="DL115" s="782">
        <v>347582</v>
      </c>
      <c r="DM115" s="780"/>
      <c r="DN115" s="780"/>
      <c r="DO115" s="780"/>
      <c r="DP115" s="781"/>
      <c r="DQ115" s="782">
        <v>325624</v>
      </c>
      <c r="DR115" s="780"/>
      <c r="DS115" s="780"/>
      <c r="DT115" s="780"/>
      <c r="DU115" s="781"/>
      <c r="DV115" s="824">
        <v>0.8</v>
      </c>
      <c r="DW115" s="825"/>
      <c r="DX115" s="825"/>
      <c r="DY115" s="825"/>
      <c r="DZ115" s="826"/>
    </row>
    <row r="116" spans="1:130" s="230" customFormat="1" ht="26.25" customHeight="1" x14ac:dyDescent="0.2">
      <c r="A116" s="916"/>
      <c r="B116" s="917"/>
      <c r="C116" s="839" t="s">
        <v>479</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v>11526</v>
      </c>
      <c r="AB116" s="780"/>
      <c r="AC116" s="780"/>
      <c r="AD116" s="780"/>
      <c r="AE116" s="781"/>
      <c r="AF116" s="782">
        <v>11765</v>
      </c>
      <c r="AG116" s="780"/>
      <c r="AH116" s="780"/>
      <c r="AI116" s="780"/>
      <c r="AJ116" s="781"/>
      <c r="AK116" s="782">
        <v>7471</v>
      </c>
      <c r="AL116" s="780"/>
      <c r="AM116" s="780"/>
      <c r="AN116" s="780"/>
      <c r="AO116" s="781"/>
      <c r="AP116" s="824">
        <v>0</v>
      </c>
      <c r="AQ116" s="825"/>
      <c r="AR116" s="825"/>
      <c r="AS116" s="825"/>
      <c r="AT116" s="826"/>
      <c r="AU116" s="932"/>
      <c r="AV116" s="933"/>
      <c r="AW116" s="933"/>
      <c r="AX116" s="933"/>
      <c r="AY116" s="933"/>
      <c r="AZ116" s="909" t="s">
        <v>480</v>
      </c>
      <c r="BA116" s="910"/>
      <c r="BB116" s="910"/>
      <c r="BC116" s="910"/>
      <c r="BD116" s="910"/>
      <c r="BE116" s="910"/>
      <c r="BF116" s="910"/>
      <c r="BG116" s="910"/>
      <c r="BH116" s="910"/>
      <c r="BI116" s="910"/>
      <c r="BJ116" s="910"/>
      <c r="BK116" s="910"/>
      <c r="BL116" s="910"/>
      <c r="BM116" s="910"/>
      <c r="BN116" s="910"/>
      <c r="BO116" s="910"/>
      <c r="BP116" s="911"/>
      <c r="BQ116" s="789" t="s">
        <v>134</v>
      </c>
      <c r="BR116" s="790"/>
      <c r="BS116" s="790"/>
      <c r="BT116" s="790"/>
      <c r="BU116" s="790"/>
      <c r="BV116" s="790" t="s">
        <v>134</v>
      </c>
      <c r="BW116" s="790"/>
      <c r="BX116" s="790"/>
      <c r="BY116" s="790"/>
      <c r="BZ116" s="790"/>
      <c r="CA116" s="790" t="s">
        <v>467</v>
      </c>
      <c r="CB116" s="790"/>
      <c r="CC116" s="790"/>
      <c r="CD116" s="790"/>
      <c r="CE116" s="790"/>
      <c r="CF116" s="875" t="s">
        <v>134</v>
      </c>
      <c r="CG116" s="876"/>
      <c r="CH116" s="876"/>
      <c r="CI116" s="876"/>
      <c r="CJ116" s="876"/>
      <c r="CK116" s="927"/>
      <c r="CL116" s="821"/>
      <c r="CM116" s="817" t="s">
        <v>481</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v>31430</v>
      </c>
      <c r="DH116" s="780"/>
      <c r="DI116" s="780"/>
      <c r="DJ116" s="780"/>
      <c r="DK116" s="781"/>
      <c r="DL116" s="782">
        <v>21418</v>
      </c>
      <c r="DM116" s="780"/>
      <c r="DN116" s="780"/>
      <c r="DO116" s="780"/>
      <c r="DP116" s="781"/>
      <c r="DQ116" s="782">
        <v>20764</v>
      </c>
      <c r="DR116" s="780"/>
      <c r="DS116" s="780"/>
      <c r="DT116" s="780"/>
      <c r="DU116" s="781"/>
      <c r="DV116" s="824">
        <v>0</v>
      </c>
      <c r="DW116" s="825"/>
      <c r="DX116" s="825"/>
      <c r="DY116" s="825"/>
      <c r="DZ116" s="826"/>
    </row>
    <row r="117" spans="1:130" s="230" customFormat="1" ht="26.25" customHeight="1" x14ac:dyDescent="0.2">
      <c r="A117" s="895" t="s">
        <v>193</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482</v>
      </c>
      <c r="Z117" s="897"/>
      <c r="AA117" s="902">
        <v>14077951</v>
      </c>
      <c r="AB117" s="903"/>
      <c r="AC117" s="903"/>
      <c r="AD117" s="903"/>
      <c r="AE117" s="904"/>
      <c r="AF117" s="905">
        <v>14035868</v>
      </c>
      <c r="AG117" s="903"/>
      <c r="AH117" s="903"/>
      <c r="AI117" s="903"/>
      <c r="AJ117" s="904"/>
      <c r="AK117" s="905">
        <v>14081416</v>
      </c>
      <c r="AL117" s="903"/>
      <c r="AM117" s="903"/>
      <c r="AN117" s="903"/>
      <c r="AO117" s="904"/>
      <c r="AP117" s="906"/>
      <c r="AQ117" s="907"/>
      <c r="AR117" s="907"/>
      <c r="AS117" s="907"/>
      <c r="AT117" s="908"/>
      <c r="AU117" s="932"/>
      <c r="AV117" s="933"/>
      <c r="AW117" s="933"/>
      <c r="AX117" s="933"/>
      <c r="AY117" s="933"/>
      <c r="AZ117" s="863" t="s">
        <v>483</v>
      </c>
      <c r="BA117" s="864"/>
      <c r="BB117" s="864"/>
      <c r="BC117" s="864"/>
      <c r="BD117" s="864"/>
      <c r="BE117" s="864"/>
      <c r="BF117" s="864"/>
      <c r="BG117" s="864"/>
      <c r="BH117" s="864"/>
      <c r="BI117" s="864"/>
      <c r="BJ117" s="864"/>
      <c r="BK117" s="864"/>
      <c r="BL117" s="864"/>
      <c r="BM117" s="864"/>
      <c r="BN117" s="864"/>
      <c r="BO117" s="864"/>
      <c r="BP117" s="865"/>
      <c r="BQ117" s="789" t="s">
        <v>134</v>
      </c>
      <c r="BR117" s="790"/>
      <c r="BS117" s="790"/>
      <c r="BT117" s="790"/>
      <c r="BU117" s="790"/>
      <c r="BV117" s="790" t="s">
        <v>134</v>
      </c>
      <c r="BW117" s="790"/>
      <c r="BX117" s="790"/>
      <c r="BY117" s="790"/>
      <c r="BZ117" s="790"/>
      <c r="CA117" s="790" t="s">
        <v>467</v>
      </c>
      <c r="CB117" s="790"/>
      <c r="CC117" s="790"/>
      <c r="CD117" s="790"/>
      <c r="CE117" s="790"/>
      <c r="CF117" s="875" t="s">
        <v>134</v>
      </c>
      <c r="CG117" s="876"/>
      <c r="CH117" s="876"/>
      <c r="CI117" s="876"/>
      <c r="CJ117" s="876"/>
      <c r="CK117" s="927"/>
      <c r="CL117" s="821"/>
      <c r="CM117" s="817" t="s">
        <v>484</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134</v>
      </c>
      <c r="DH117" s="780"/>
      <c r="DI117" s="780"/>
      <c r="DJ117" s="780"/>
      <c r="DK117" s="781"/>
      <c r="DL117" s="782" t="s">
        <v>134</v>
      </c>
      <c r="DM117" s="780"/>
      <c r="DN117" s="780"/>
      <c r="DO117" s="780"/>
      <c r="DP117" s="781"/>
      <c r="DQ117" s="782" t="s">
        <v>134</v>
      </c>
      <c r="DR117" s="780"/>
      <c r="DS117" s="780"/>
      <c r="DT117" s="780"/>
      <c r="DU117" s="781"/>
      <c r="DV117" s="824" t="s">
        <v>134</v>
      </c>
      <c r="DW117" s="825"/>
      <c r="DX117" s="825"/>
      <c r="DY117" s="825"/>
      <c r="DZ117" s="826"/>
    </row>
    <row r="118" spans="1:130" s="230" customFormat="1" ht="26.25" customHeight="1" x14ac:dyDescent="0.2">
      <c r="A118" s="895" t="s">
        <v>456</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453</v>
      </c>
      <c r="AB118" s="896"/>
      <c r="AC118" s="896"/>
      <c r="AD118" s="896"/>
      <c r="AE118" s="897"/>
      <c r="AF118" s="898" t="s">
        <v>454</v>
      </c>
      <c r="AG118" s="896"/>
      <c r="AH118" s="896"/>
      <c r="AI118" s="896"/>
      <c r="AJ118" s="897"/>
      <c r="AK118" s="898" t="s">
        <v>310</v>
      </c>
      <c r="AL118" s="896"/>
      <c r="AM118" s="896"/>
      <c r="AN118" s="896"/>
      <c r="AO118" s="897"/>
      <c r="AP118" s="899" t="s">
        <v>455</v>
      </c>
      <c r="AQ118" s="900"/>
      <c r="AR118" s="900"/>
      <c r="AS118" s="900"/>
      <c r="AT118" s="901"/>
      <c r="AU118" s="932"/>
      <c r="AV118" s="933"/>
      <c r="AW118" s="933"/>
      <c r="AX118" s="933"/>
      <c r="AY118" s="933"/>
      <c r="AZ118" s="838" t="s">
        <v>485</v>
      </c>
      <c r="BA118" s="839"/>
      <c r="BB118" s="839"/>
      <c r="BC118" s="839"/>
      <c r="BD118" s="839"/>
      <c r="BE118" s="839"/>
      <c r="BF118" s="839"/>
      <c r="BG118" s="839"/>
      <c r="BH118" s="839"/>
      <c r="BI118" s="839"/>
      <c r="BJ118" s="839"/>
      <c r="BK118" s="839"/>
      <c r="BL118" s="839"/>
      <c r="BM118" s="839"/>
      <c r="BN118" s="839"/>
      <c r="BO118" s="839"/>
      <c r="BP118" s="840"/>
      <c r="BQ118" s="879" t="s">
        <v>134</v>
      </c>
      <c r="BR118" s="845"/>
      <c r="BS118" s="845"/>
      <c r="BT118" s="845"/>
      <c r="BU118" s="845"/>
      <c r="BV118" s="845" t="s">
        <v>134</v>
      </c>
      <c r="BW118" s="845"/>
      <c r="BX118" s="845"/>
      <c r="BY118" s="845"/>
      <c r="BZ118" s="845"/>
      <c r="CA118" s="845" t="s">
        <v>134</v>
      </c>
      <c r="CB118" s="845"/>
      <c r="CC118" s="845"/>
      <c r="CD118" s="845"/>
      <c r="CE118" s="845"/>
      <c r="CF118" s="875" t="s">
        <v>134</v>
      </c>
      <c r="CG118" s="876"/>
      <c r="CH118" s="876"/>
      <c r="CI118" s="876"/>
      <c r="CJ118" s="876"/>
      <c r="CK118" s="927"/>
      <c r="CL118" s="821"/>
      <c r="CM118" s="817" t="s">
        <v>486</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134</v>
      </c>
      <c r="DH118" s="780"/>
      <c r="DI118" s="780"/>
      <c r="DJ118" s="780"/>
      <c r="DK118" s="781"/>
      <c r="DL118" s="782" t="s">
        <v>134</v>
      </c>
      <c r="DM118" s="780"/>
      <c r="DN118" s="780"/>
      <c r="DO118" s="780"/>
      <c r="DP118" s="781"/>
      <c r="DQ118" s="782" t="s">
        <v>134</v>
      </c>
      <c r="DR118" s="780"/>
      <c r="DS118" s="780"/>
      <c r="DT118" s="780"/>
      <c r="DU118" s="781"/>
      <c r="DV118" s="824" t="s">
        <v>134</v>
      </c>
      <c r="DW118" s="825"/>
      <c r="DX118" s="825"/>
      <c r="DY118" s="825"/>
      <c r="DZ118" s="826"/>
    </row>
    <row r="119" spans="1:130" s="230" customFormat="1" ht="26.25" customHeight="1" x14ac:dyDescent="0.2">
      <c r="A119" s="818" t="s">
        <v>459</v>
      </c>
      <c r="B119" s="819"/>
      <c r="C119" s="860" t="s">
        <v>460</v>
      </c>
      <c r="D119" s="810"/>
      <c r="E119" s="810"/>
      <c r="F119" s="810"/>
      <c r="G119" s="810"/>
      <c r="H119" s="810"/>
      <c r="I119" s="810"/>
      <c r="J119" s="810"/>
      <c r="K119" s="810"/>
      <c r="L119" s="810"/>
      <c r="M119" s="810"/>
      <c r="N119" s="810"/>
      <c r="O119" s="810"/>
      <c r="P119" s="810"/>
      <c r="Q119" s="810"/>
      <c r="R119" s="810"/>
      <c r="S119" s="810"/>
      <c r="T119" s="810"/>
      <c r="U119" s="810"/>
      <c r="V119" s="810"/>
      <c r="W119" s="810"/>
      <c r="X119" s="810"/>
      <c r="Y119" s="810"/>
      <c r="Z119" s="811"/>
      <c r="AA119" s="888" t="s">
        <v>134</v>
      </c>
      <c r="AB119" s="889"/>
      <c r="AC119" s="889"/>
      <c r="AD119" s="889"/>
      <c r="AE119" s="890"/>
      <c r="AF119" s="891" t="s">
        <v>134</v>
      </c>
      <c r="AG119" s="889"/>
      <c r="AH119" s="889"/>
      <c r="AI119" s="889"/>
      <c r="AJ119" s="890"/>
      <c r="AK119" s="891" t="s">
        <v>134</v>
      </c>
      <c r="AL119" s="889"/>
      <c r="AM119" s="889"/>
      <c r="AN119" s="889"/>
      <c r="AO119" s="890"/>
      <c r="AP119" s="892" t="s">
        <v>134</v>
      </c>
      <c r="AQ119" s="893"/>
      <c r="AR119" s="893"/>
      <c r="AS119" s="893"/>
      <c r="AT119" s="894"/>
      <c r="AU119" s="934"/>
      <c r="AV119" s="935"/>
      <c r="AW119" s="935"/>
      <c r="AX119" s="935"/>
      <c r="AY119" s="935"/>
      <c r="AZ119" s="251" t="s">
        <v>193</v>
      </c>
      <c r="BA119" s="251"/>
      <c r="BB119" s="251"/>
      <c r="BC119" s="251"/>
      <c r="BD119" s="251"/>
      <c r="BE119" s="251"/>
      <c r="BF119" s="251"/>
      <c r="BG119" s="251"/>
      <c r="BH119" s="251"/>
      <c r="BI119" s="251"/>
      <c r="BJ119" s="251"/>
      <c r="BK119" s="251"/>
      <c r="BL119" s="251"/>
      <c r="BM119" s="251"/>
      <c r="BN119" s="251"/>
      <c r="BO119" s="877" t="s">
        <v>487</v>
      </c>
      <c r="BP119" s="878"/>
      <c r="BQ119" s="879">
        <v>168550374</v>
      </c>
      <c r="BR119" s="845"/>
      <c r="BS119" s="845"/>
      <c r="BT119" s="845"/>
      <c r="BU119" s="845"/>
      <c r="BV119" s="845">
        <v>167938228</v>
      </c>
      <c r="BW119" s="845"/>
      <c r="BX119" s="845"/>
      <c r="BY119" s="845"/>
      <c r="BZ119" s="845"/>
      <c r="CA119" s="845">
        <v>164080676</v>
      </c>
      <c r="CB119" s="845"/>
      <c r="CC119" s="845"/>
      <c r="CD119" s="845"/>
      <c r="CE119" s="845"/>
      <c r="CF119" s="748"/>
      <c r="CG119" s="749"/>
      <c r="CH119" s="749"/>
      <c r="CI119" s="749"/>
      <c r="CJ119" s="834"/>
      <c r="CK119" s="928"/>
      <c r="CL119" s="823"/>
      <c r="CM119" s="838" t="s">
        <v>488</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v>175406</v>
      </c>
      <c r="DH119" s="764"/>
      <c r="DI119" s="764"/>
      <c r="DJ119" s="764"/>
      <c r="DK119" s="765"/>
      <c r="DL119" s="766">
        <v>172038</v>
      </c>
      <c r="DM119" s="764"/>
      <c r="DN119" s="764"/>
      <c r="DO119" s="764"/>
      <c r="DP119" s="765"/>
      <c r="DQ119" s="766">
        <v>167942</v>
      </c>
      <c r="DR119" s="764"/>
      <c r="DS119" s="764"/>
      <c r="DT119" s="764"/>
      <c r="DU119" s="765"/>
      <c r="DV119" s="848">
        <v>0.4</v>
      </c>
      <c r="DW119" s="849"/>
      <c r="DX119" s="849"/>
      <c r="DY119" s="849"/>
      <c r="DZ119" s="850"/>
    </row>
    <row r="120" spans="1:130" s="230" customFormat="1" ht="26.25" customHeight="1" x14ac:dyDescent="0.2">
      <c r="A120" s="820"/>
      <c r="B120" s="821"/>
      <c r="C120" s="817" t="s">
        <v>464</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134</v>
      </c>
      <c r="AB120" s="780"/>
      <c r="AC120" s="780"/>
      <c r="AD120" s="780"/>
      <c r="AE120" s="781"/>
      <c r="AF120" s="782" t="s">
        <v>134</v>
      </c>
      <c r="AG120" s="780"/>
      <c r="AH120" s="780"/>
      <c r="AI120" s="780"/>
      <c r="AJ120" s="781"/>
      <c r="AK120" s="782" t="s">
        <v>134</v>
      </c>
      <c r="AL120" s="780"/>
      <c r="AM120" s="780"/>
      <c r="AN120" s="780"/>
      <c r="AO120" s="781"/>
      <c r="AP120" s="824" t="s">
        <v>134</v>
      </c>
      <c r="AQ120" s="825"/>
      <c r="AR120" s="825"/>
      <c r="AS120" s="825"/>
      <c r="AT120" s="826"/>
      <c r="AU120" s="880" t="s">
        <v>489</v>
      </c>
      <c r="AV120" s="881"/>
      <c r="AW120" s="881"/>
      <c r="AX120" s="881"/>
      <c r="AY120" s="882"/>
      <c r="AZ120" s="860" t="s">
        <v>490</v>
      </c>
      <c r="BA120" s="810"/>
      <c r="BB120" s="810"/>
      <c r="BC120" s="810"/>
      <c r="BD120" s="810"/>
      <c r="BE120" s="810"/>
      <c r="BF120" s="810"/>
      <c r="BG120" s="810"/>
      <c r="BH120" s="810"/>
      <c r="BI120" s="810"/>
      <c r="BJ120" s="810"/>
      <c r="BK120" s="810"/>
      <c r="BL120" s="810"/>
      <c r="BM120" s="810"/>
      <c r="BN120" s="810"/>
      <c r="BO120" s="810"/>
      <c r="BP120" s="811"/>
      <c r="BQ120" s="861">
        <v>12537137</v>
      </c>
      <c r="BR120" s="842"/>
      <c r="BS120" s="842"/>
      <c r="BT120" s="842"/>
      <c r="BU120" s="842"/>
      <c r="BV120" s="842">
        <v>13456604</v>
      </c>
      <c r="BW120" s="842"/>
      <c r="BX120" s="842"/>
      <c r="BY120" s="842"/>
      <c r="BZ120" s="842"/>
      <c r="CA120" s="842">
        <v>14404150</v>
      </c>
      <c r="CB120" s="842"/>
      <c r="CC120" s="842"/>
      <c r="CD120" s="842"/>
      <c r="CE120" s="842"/>
      <c r="CF120" s="866">
        <v>34.1</v>
      </c>
      <c r="CG120" s="867"/>
      <c r="CH120" s="867"/>
      <c r="CI120" s="867"/>
      <c r="CJ120" s="867"/>
      <c r="CK120" s="868" t="s">
        <v>491</v>
      </c>
      <c r="CL120" s="852"/>
      <c r="CM120" s="852"/>
      <c r="CN120" s="852"/>
      <c r="CO120" s="853"/>
      <c r="CP120" s="872" t="s">
        <v>492</v>
      </c>
      <c r="CQ120" s="873"/>
      <c r="CR120" s="873"/>
      <c r="CS120" s="873"/>
      <c r="CT120" s="873"/>
      <c r="CU120" s="873"/>
      <c r="CV120" s="873"/>
      <c r="CW120" s="873"/>
      <c r="CX120" s="873"/>
      <c r="CY120" s="873"/>
      <c r="CZ120" s="873"/>
      <c r="DA120" s="873"/>
      <c r="DB120" s="873"/>
      <c r="DC120" s="873"/>
      <c r="DD120" s="873"/>
      <c r="DE120" s="873"/>
      <c r="DF120" s="874"/>
      <c r="DG120" s="861">
        <v>34266760</v>
      </c>
      <c r="DH120" s="842"/>
      <c r="DI120" s="842"/>
      <c r="DJ120" s="842"/>
      <c r="DK120" s="842"/>
      <c r="DL120" s="842">
        <v>31590452</v>
      </c>
      <c r="DM120" s="842"/>
      <c r="DN120" s="842"/>
      <c r="DO120" s="842"/>
      <c r="DP120" s="842"/>
      <c r="DQ120" s="842">
        <v>28734074</v>
      </c>
      <c r="DR120" s="842"/>
      <c r="DS120" s="842"/>
      <c r="DT120" s="842"/>
      <c r="DU120" s="842"/>
      <c r="DV120" s="843">
        <v>68</v>
      </c>
      <c r="DW120" s="843"/>
      <c r="DX120" s="843"/>
      <c r="DY120" s="843"/>
      <c r="DZ120" s="844"/>
    </row>
    <row r="121" spans="1:130" s="230" customFormat="1" ht="26.25" customHeight="1" x14ac:dyDescent="0.2">
      <c r="A121" s="820"/>
      <c r="B121" s="821"/>
      <c r="C121" s="863" t="s">
        <v>493</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v>8636</v>
      </c>
      <c r="AB121" s="780"/>
      <c r="AC121" s="780"/>
      <c r="AD121" s="780"/>
      <c r="AE121" s="781"/>
      <c r="AF121" s="782">
        <v>5312</v>
      </c>
      <c r="AG121" s="780"/>
      <c r="AH121" s="780"/>
      <c r="AI121" s="780"/>
      <c r="AJ121" s="781"/>
      <c r="AK121" s="782">
        <v>4180</v>
      </c>
      <c r="AL121" s="780"/>
      <c r="AM121" s="780"/>
      <c r="AN121" s="780"/>
      <c r="AO121" s="781"/>
      <c r="AP121" s="824">
        <v>0</v>
      </c>
      <c r="AQ121" s="825"/>
      <c r="AR121" s="825"/>
      <c r="AS121" s="825"/>
      <c r="AT121" s="826"/>
      <c r="AU121" s="883"/>
      <c r="AV121" s="884"/>
      <c r="AW121" s="884"/>
      <c r="AX121" s="884"/>
      <c r="AY121" s="885"/>
      <c r="AZ121" s="817" t="s">
        <v>494</v>
      </c>
      <c r="BA121" s="752"/>
      <c r="BB121" s="752"/>
      <c r="BC121" s="752"/>
      <c r="BD121" s="752"/>
      <c r="BE121" s="752"/>
      <c r="BF121" s="752"/>
      <c r="BG121" s="752"/>
      <c r="BH121" s="752"/>
      <c r="BI121" s="752"/>
      <c r="BJ121" s="752"/>
      <c r="BK121" s="752"/>
      <c r="BL121" s="752"/>
      <c r="BM121" s="752"/>
      <c r="BN121" s="752"/>
      <c r="BO121" s="752"/>
      <c r="BP121" s="753"/>
      <c r="BQ121" s="789">
        <v>17818407</v>
      </c>
      <c r="BR121" s="790"/>
      <c r="BS121" s="790"/>
      <c r="BT121" s="790"/>
      <c r="BU121" s="790"/>
      <c r="BV121" s="790">
        <v>18047592</v>
      </c>
      <c r="BW121" s="790"/>
      <c r="BX121" s="790"/>
      <c r="BY121" s="790"/>
      <c r="BZ121" s="790"/>
      <c r="CA121" s="790">
        <v>18503497</v>
      </c>
      <c r="CB121" s="790"/>
      <c r="CC121" s="790"/>
      <c r="CD121" s="790"/>
      <c r="CE121" s="790"/>
      <c r="CF121" s="875">
        <v>43.8</v>
      </c>
      <c r="CG121" s="876"/>
      <c r="CH121" s="876"/>
      <c r="CI121" s="876"/>
      <c r="CJ121" s="876"/>
      <c r="CK121" s="869"/>
      <c r="CL121" s="855"/>
      <c r="CM121" s="855"/>
      <c r="CN121" s="855"/>
      <c r="CO121" s="856"/>
      <c r="CP121" s="835" t="s">
        <v>495</v>
      </c>
      <c r="CQ121" s="836"/>
      <c r="CR121" s="836"/>
      <c r="CS121" s="836"/>
      <c r="CT121" s="836"/>
      <c r="CU121" s="836"/>
      <c r="CV121" s="836"/>
      <c r="CW121" s="836"/>
      <c r="CX121" s="836"/>
      <c r="CY121" s="836"/>
      <c r="CZ121" s="836"/>
      <c r="DA121" s="836"/>
      <c r="DB121" s="836"/>
      <c r="DC121" s="836"/>
      <c r="DD121" s="836"/>
      <c r="DE121" s="836"/>
      <c r="DF121" s="837"/>
      <c r="DG121" s="789">
        <v>5426822</v>
      </c>
      <c r="DH121" s="790"/>
      <c r="DI121" s="790"/>
      <c r="DJ121" s="790"/>
      <c r="DK121" s="790"/>
      <c r="DL121" s="790">
        <v>4986374</v>
      </c>
      <c r="DM121" s="790"/>
      <c r="DN121" s="790"/>
      <c r="DO121" s="790"/>
      <c r="DP121" s="790"/>
      <c r="DQ121" s="790">
        <v>5305407</v>
      </c>
      <c r="DR121" s="790"/>
      <c r="DS121" s="790"/>
      <c r="DT121" s="790"/>
      <c r="DU121" s="790"/>
      <c r="DV121" s="796">
        <v>12.6</v>
      </c>
      <c r="DW121" s="796"/>
      <c r="DX121" s="796"/>
      <c r="DY121" s="796"/>
      <c r="DZ121" s="797"/>
    </row>
    <row r="122" spans="1:130" s="230" customFormat="1" ht="26.25" customHeight="1" x14ac:dyDescent="0.2">
      <c r="A122" s="820"/>
      <c r="B122" s="821"/>
      <c r="C122" s="817" t="s">
        <v>475</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134</v>
      </c>
      <c r="AB122" s="780"/>
      <c r="AC122" s="780"/>
      <c r="AD122" s="780"/>
      <c r="AE122" s="781"/>
      <c r="AF122" s="782" t="s">
        <v>134</v>
      </c>
      <c r="AG122" s="780"/>
      <c r="AH122" s="780"/>
      <c r="AI122" s="780"/>
      <c r="AJ122" s="781"/>
      <c r="AK122" s="782" t="s">
        <v>134</v>
      </c>
      <c r="AL122" s="780"/>
      <c r="AM122" s="780"/>
      <c r="AN122" s="780"/>
      <c r="AO122" s="781"/>
      <c r="AP122" s="824" t="s">
        <v>134</v>
      </c>
      <c r="AQ122" s="825"/>
      <c r="AR122" s="825"/>
      <c r="AS122" s="825"/>
      <c r="AT122" s="826"/>
      <c r="AU122" s="883"/>
      <c r="AV122" s="884"/>
      <c r="AW122" s="884"/>
      <c r="AX122" s="884"/>
      <c r="AY122" s="885"/>
      <c r="AZ122" s="838" t="s">
        <v>496</v>
      </c>
      <c r="BA122" s="839"/>
      <c r="BB122" s="839"/>
      <c r="BC122" s="839"/>
      <c r="BD122" s="839"/>
      <c r="BE122" s="839"/>
      <c r="BF122" s="839"/>
      <c r="BG122" s="839"/>
      <c r="BH122" s="839"/>
      <c r="BI122" s="839"/>
      <c r="BJ122" s="839"/>
      <c r="BK122" s="839"/>
      <c r="BL122" s="839"/>
      <c r="BM122" s="839"/>
      <c r="BN122" s="839"/>
      <c r="BO122" s="839"/>
      <c r="BP122" s="840"/>
      <c r="BQ122" s="879">
        <v>109620111</v>
      </c>
      <c r="BR122" s="845"/>
      <c r="BS122" s="845"/>
      <c r="BT122" s="845"/>
      <c r="BU122" s="845"/>
      <c r="BV122" s="845">
        <v>108592841</v>
      </c>
      <c r="BW122" s="845"/>
      <c r="BX122" s="845"/>
      <c r="BY122" s="845"/>
      <c r="BZ122" s="845"/>
      <c r="CA122" s="845">
        <v>104735210</v>
      </c>
      <c r="CB122" s="845"/>
      <c r="CC122" s="845"/>
      <c r="CD122" s="845"/>
      <c r="CE122" s="845"/>
      <c r="CF122" s="846">
        <v>247.8</v>
      </c>
      <c r="CG122" s="847"/>
      <c r="CH122" s="847"/>
      <c r="CI122" s="847"/>
      <c r="CJ122" s="847"/>
      <c r="CK122" s="869"/>
      <c r="CL122" s="855"/>
      <c r="CM122" s="855"/>
      <c r="CN122" s="855"/>
      <c r="CO122" s="856"/>
      <c r="CP122" s="835" t="s">
        <v>497</v>
      </c>
      <c r="CQ122" s="836"/>
      <c r="CR122" s="836"/>
      <c r="CS122" s="836"/>
      <c r="CT122" s="836"/>
      <c r="CU122" s="836"/>
      <c r="CV122" s="836"/>
      <c r="CW122" s="836"/>
      <c r="CX122" s="836"/>
      <c r="CY122" s="836"/>
      <c r="CZ122" s="836"/>
      <c r="DA122" s="836"/>
      <c r="DB122" s="836"/>
      <c r="DC122" s="836"/>
      <c r="DD122" s="836"/>
      <c r="DE122" s="836"/>
      <c r="DF122" s="837"/>
      <c r="DG122" s="789">
        <v>2135171</v>
      </c>
      <c r="DH122" s="790"/>
      <c r="DI122" s="790"/>
      <c r="DJ122" s="790"/>
      <c r="DK122" s="790"/>
      <c r="DL122" s="790">
        <v>1726296</v>
      </c>
      <c r="DM122" s="790"/>
      <c r="DN122" s="790"/>
      <c r="DO122" s="790"/>
      <c r="DP122" s="790"/>
      <c r="DQ122" s="790">
        <v>1141835</v>
      </c>
      <c r="DR122" s="790"/>
      <c r="DS122" s="790"/>
      <c r="DT122" s="790"/>
      <c r="DU122" s="790"/>
      <c r="DV122" s="796">
        <v>2.7</v>
      </c>
      <c r="DW122" s="796"/>
      <c r="DX122" s="796"/>
      <c r="DY122" s="796"/>
      <c r="DZ122" s="797"/>
    </row>
    <row r="123" spans="1:130" s="230" customFormat="1" ht="26.25" customHeight="1" x14ac:dyDescent="0.2">
      <c r="A123" s="820"/>
      <c r="B123" s="821"/>
      <c r="C123" s="817" t="s">
        <v>481</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v>8410</v>
      </c>
      <c r="AB123" s="780"/>
      <c r="AC123" s="780"/>
      <c r="AD123" s="780"/>
      <c r="AE123" s="781"/>
      <c r="AF123" s="782">
        <v>7679</v>
      </c>
      <c r="AG123" s="780"/>
      <c r="AH123" s="780"/>
      <c r="AI123" s="780"/>
      <c r="AJ123" s="781"/>
      <c r="AK123" s="782">
        <v>5693</v>
      </c>
      <c r="AL123" s="780"/>
      <c r="AM123" s="780"/>
      <c r="AN123" s="780"/>
      <c r="AO123" s="781"/>
      <c r="AP123" s="824">
        <v>0</v>
      </c>
      <c r="AQ123" s="825"/>
      <c r="AR123" s="825"/>
      <c r="AS123" s="825"/>
      <c r="AT123" s="826"/>
      <c r="AU123" s="886"/>
      <c r="AV123" s="887"/>
      <c r="AW123" s="887"/>
      <c r="AX123" s="887"/>
      <c r="AY123" s="887"/>
      <c r="AZ123" s="251" t="s">
        <v>193</v>
      </c>
      <c r="BA123" s="251"/>
      <c r="BB123" s="251"/>
      <c r="BC123" s="251"/>
      <c r="BD123" s="251"/>
      <c r="BE123" s="251"/>
      <c r="BF123" s="251"/>
      <c r="BG123" s="251"/>
      <c r="BH123" s="251"/>
      <c r="BI123" s="251"/>
      <c r="BJ123" s="251"/>
      <c r="BK123" s="251"/>
      <c r="BL123" s="251"/>
      <c r="BM123" s="251"/>
      <c r="BN123" s="251"/>
      <c r="BO123" s="877" t="s">
        <v>498</v>
      </c>
      <c r="BP123" s="878"/>
      <c r="BQ123" s="832">
        <v>139975655</v>
      </c>
      <c r="BR123" s="833"/>
      <c r="BS123" s="833"/>
      <c r="BT123" s="833"/>
      <c r="BU123" s="833"/>
      <c r="BV123" s="833">
        <v>140097037</v>
      </c>
      <c r="BW123" s="833"/>
      <c r="BX123" s="833"/>
      <c r="BY123" s="833"/>
      <c r="BZ123" s="833"/>
      <c r="CA123" s="833">
        <v>137642857</v>
      </c>
      <c r="CB123" s="833"/>
      <c r="CC123" s="833"/>
      <c r="CD123" s="833"/>
      <c r="CE123" s="833"/>
      <c r="CF123" s="748"/>
      <c r="CG123" s="749"/>
      <c r="CH123" s="749"/>
      <c r="CI123" s="749"/>
      <c r="CJ123" s="834"/>
      <c r="CK123" s="869"/>
      <c r="CL123" s="855"/>
      <c r="CM123" s="855"/>
      <c r="CN123" s="855"/>
      <c r="CO123" s="856"/>
      <c r="CP123" s="835" t="s">
        <v>426</v>
      </c>
      <c r="CQ123" s="836"/>
      <c r="CR123" s="836"/>
      <c r="CS123" s="836"/>
      <c r="CT123" s="836"/>
      <c r="CU123" s="836"/>
      <c r="CV123" s="836"/>
      <c r="CW123" s="836"/>
      <c r="CX123" s="836"/>
      <c r="CY123" s="836"/>
      <c r="CZ123" s="836"/>
      <c r="DA123" s="836"/>
      <c r="DB123" s="836"/>
      <c r="DC123" s="836"/>
      <c r="DD123" s="836"/>
      <c r="DE123" s="836"/>
      <c r="DF123" s="837"/>
      <c r="DG123" s="779" t="s">
        <v>134</v>
      </c>
      <c r="DH123" s="780"/>
      <c r="DI123" s="780"/>
      <c r="DJ123" s="780"/>
      <c r="DK123" s="781"/>
      <c r="DL123" s="782">
        <v>2677</v>
      </c>
      <c r="DM123" s="780"/>
      <c r="DN123" s="780"/>
      <c r="DO123" s="780"/>
      <c r="DP123" s="781"/>
      <c r="DQ123" s="782">
        <v>33143</v>
      </c>
      <c r="DR123" s="780"/>
      <c r="DS123" s="780"/>
      <c r="DT123" s="780"/>
      <c r="DU123" s="781"/>
      <c r="DV123" s="824">
        <v>0.1</v>
      </c>
      <c r="DW123" s="825"/>
      <c r="DX123" s="825"/>
      <c r="DY123" s="825"/>
      <c r="DZ123" s="826"/>
    </row>
    <row r="124" spans="1:130" s="230" customFormat="1" ht="26.25" customHeight="1" thickBot="1" x14ac:dyDescent="0.25">
      <c r="A124" s="820"/>
      <c r="B124" s="821"/>
      <c r="C124" s="817" t="s">
        <v>484</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134</v>
      </c>
      <c r="AB124" s="780"/>
      <c r="AC124" s="780"/>
      <c r="AD124" s="780"/>
      <c r="AE124" s="781"/>
      <c r="AF124" s="782" t="s">
        <v>134</v>
      </c>
      <c r="AG124" s="780"/>
      <c r="AH124" s="780"/>
      <c r="AI124" s="780"/>
      <c r="AJ124" s="781"/>
      <c r="AK124" s="782" t="s">
        <v>134</v>
      </c>
      <c r="AL124" s="780"/>
      <c r="AM124" s="780"/>
      <c r="AN124" s="780"/>
      <c r="AO124" s="781"/>
      <c r="AP124" s="824" t="s">
        <v>134</v>
      </c>
      <c r="AQ124" s="825"/>
      <c r="AR124" s="825"/>
      <c r="AS124" s="825"/>
      <c r="AT124" s="826"/>
      <c r="AU124" s="827" t="s">
        <v>499</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68.400000000000006</v>
      </c>
      <c r="BR124" s="831"/>
      <c r="BS124" s="831"/>
      <c r="BT124" s="831"/>
      <c r="BU124" s="831"/>
      <c r="BV124" s="831">
        <v>63.8</v>
      </c>
      <c r="BW124" s="831"/>
      <c r="BX124" s="831"/>
      <c r="BY124" s="831"/>
      <c r="BZ124" s="831"/>
      <c r="CA124" s="831">
        <v>62.5</v>
      </c>
      <c r="CB124" s="831"/>
      <c r="CC124" s="831"/>
      <c r="CD124" s="831"/>
      <c r="CE124" s="831"/>
      <c r="CF124" s="726"/>
      <c r="CG124" s="727"/>
      <c r="CH124" s="727"/>
      <c r="CI124" s="727"/>
      <c r="CJ124" s="862"/>
      <c r="CK124" s="870"/>
      <c r="CL124" s="870"/>
      <c r="CM124" s="870"/>
      <c r="CN124" s="870"/>
      <c r="CO124" s="871"/>
      <c r="CP124" s="835" t="s">
        <v>500</v>
      </c>
      <c r="CQ124" s="836"/>
      <c r="CR124" s="836"/>
      <c r="CS124" s="836"/>
      <c r="CT124" s="836"/>
      <c r="CU124" s="836"/>
      <c r="CV124" s="836"/>
      <c r="CW124" s="836"/>
      <c r="CX124" s="836"/>
      <c r="CY124" s="836"/>
      <c r="CZ124" s="836"/>
      <c r="DA124" s="836"/>
      <c r="DB124" s="836"/>
      <c r="DC124" s="836"/>
      <c r="DD124" s="836"/>
      <c r="DE124" s="836"/>
      <c r="DF124" s="837"/>
      <c r="DG124" s="763">
        <v>25329</v>
      </c>
      <c r="DH124" s="764"/>
      <c r="DI124" s="764"/>
      <c r="DJ124" s="764"/>
      <c r="DK124" s="765"/>
      <c r="DL124" s="766">
        <v>1463</v>
      </c>
      <c r="DM124" s="764"/>
      <c r="DN124" s="764"/>
      <c r="DO124" s="764"/>
      <c r="DP124" s="765"/>
      <c r="DQ124" s="766">
        <v>1664</v>
      </c>
      <c r="DR124" s="764"/>
      <c r="DS124" s="764"/>
      <c r="DT124" s="764"/>
      <c r="DU124" s="765"/>
      <c r="DV124" s="848">
        <v>0</v>
      </c>
      <c r="DW124" s="849"/>
      <c r="DX124" s="849"/>
      <c r="DY124" s="849"/>
      <c r="DZ124" s="850"/>
    </row>
    <row r="125" spans="1:130" s="230" customFormat="1" ht="26.25" customHeight="1" x14ac:dyDescent="0.2">
      <c r="A125" s="820"/>
      <c r="B125" s="821"/>
      <c r="C125" s="817" t="s">
        <v>486</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134</v>
      </c>
      <c r="AB125" s="780"/>
      <c r="AC125" s="780"/>
      <c r="AD125" s="780"/>
      <c r="AE125" s="781"/>
      <c r="AF125" s="782" t="s">
        <v>134</v>
      </c>
      <c r="AG125" s="780"/>
      <c r="AH125" s="780"/>
      <c r="AI125" s="780"/>
      <c r="AJ125" s="781"/>
      <c r="AK125" s="782" t="s">
        <v>134</v>
      </c>
      <c r="AL125" s="780"/>
      <c r="AM125" s="780"/>
      <c r="AN125" s="780"/>
      <c r="AO125" s="781"/>
      <c r="AP125" s="824" t="s">
        <v>467</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501</v>
      </c>
      <c r="CL125" s="852"/>
      <c r="CM125" s="852"/>
      <c r="CN125" s="852"/>
      <c r="CO125" s="853"/>
      <c r="CP125" s="860" t="s">
        <v>502</v>
      </c>
      <c r="CQ125" s="810"/>
      <c r="CR125" s="810"/>
      <c r="CS125" s="810"/>
      <c r="CT125" s="810"/>
      <c r="CU125" s="810"/>
      <c r="CV125" s="810"/>
      <c r="CW125" s="810"/>
      <c r="CX125" s="810"/>
      <c r="CY125" s="810"/>
      <c r="CZ125" s="810"/>
      <c r="DA125" s="810"/>
      <c r="DB125" s="810"/>
      <c r="DC125" s="810"/>
      <c r="DD125" s="810"/>
      <c r="DE125" s="810"/>
      <c r="DF125" s="811"/>
      <c r="DG125" s="861" t="s">
        <v>134</v>
      </c>
      <c r="DH125" s="842"/>
      <c r="DI125" s="842"/>
      <c r="DJ125" s="842"/>
      <c r="DK125" s="842"/>
      <c r="DL125" s="842" t="s">
        <v>134</v>
      </c>
      <c r="DM125" s="842"/>
      <c r="DN125" s="842"/>
      <c r="DO125" s="842"/>
      <c r="DP125" s="842"/>
      <c r="DQ125" s="842" t="s">
        <v>134</v>
      </c>
      <c r="DR125" s="842"/>
      <c r="DS125" s="842"/>
      <c r="DT125" s="842"/>
      <c r="DU125" s="842"/>
      <c r="DV125" s="843" t="s">
        <v>134</v>
      </c>
      <c r="DW125" s="843"/>
      <c r="DX125" s="843"/>
      <c r="DY125" s="843"/>
      <c r="DZ125" s="844"/>
    </row>
    <row r="126" spans="1:130" s="230" customFormat="1" ht="26.25" customHeight="1" thickBot="1" x14ac:dyDescent="0.25">
      <c r="A126" s="820"/>
      <c r="B126" s="821"/>
      <c r="C126" s="817" t="s">
        <v>488</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134</v>
      </c>
      <c r="AB126" s="780"/>
      <c r="AC126" s="780"/>
      <c r="AD126" s="780"/>
      <c r="AE126" s="781"/>
      <c r="AF126" s="782" t="s">
        <v>467</v>
      </c>
      <c r="AG126" s="780"/>
      <c r="AH126" s="780"/>
      <c r="AI126" s="780"/>
      <c r="AJ126" s="781"/>
      <c r="AK126" s="782" t="s">
        <v>134</v>
      </c>
      <c r="AL126" s="780"/>
      <c r="AM126" s="780"/>
      <c r="AN126" s="780"/>
      <c r="AO126" s="781"/>
      <c r="AP126" s="824" t="s">
        <v>134</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7" t="s">
        <v>503</v>
      </c>
      <c r="CQ126" s="752"/>
      <c r="CR126" s="752"/>
      <c r="CS126" s="752"/>
      <c r="CT126" s="752"/>
      <c r="CU126" s="752"/>
      <c r="CV126" s="752"/>
      <c r="CW126" s="752"/>
      <c r="CX126" s="752"/>
      <c r="CY126" s="752"/>
      <c r="CZ126" s="752"/>
      <c r="DA126" s="752"/>
      <c r="DB126" s="752"/>
      <c r="DC126" s="752"/>
      <c r="DD126" s="752"/>
      <c r="DE126" s="752"/>
      <c r="DF126" s="753"/>
      <c r="DG126" s="789">
        <v>1977169</v>
      </c>
      <c r="DH126" s="790"/>
      <c r="DI126" s="790"/>
      <c r="DJ126" s="790"/>
      <c r="DK126" s="790"/>
      <c r="DL126" s="790">
        <v>1800842</v>
      </c>
      <c r="DM126" s="790"/>
      <c r="DN126" s="790"/>
      <c r="DO126" s="790"/>
      <c r="DP126" s="790"/>
      <c r="DQ126" s="790">
        <v>1884559</v>
      </c>
      <c r="DR126" s="790"/>
      <c r="DS126" s="790"/>
      <c r="DT126" s="790"/>
      <c r="DU126" s="790"/>
      <c r="DV126" s="796">
        <v>4.5</v>
      </c>
      <c r="DW126" s="796"/>
      <c r="DX126" s="796"/>
      <c r="DY126" s="796"/>
      <c r="DZ126" s="797"/>
    </row>
    <row r="127" spans="1:130" s="230" customFormat="1" ht="26.25" customHeight="1" x14ac:dyDescent="0.2">
      <c r="A127" s="822"/>
      <c r="B127" s="823"/>
      <c r="C127" s="838" t="s">
        <v>504</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v>1750</v>
      </c>
      <c r="AB127" s="780"/>
      <c r="AC127" s="780"/>
      <c r="AD127" s="780"/>
      <c r="AE127" s="781"/>
      <c r="AF127" s="782">
        <v>619</v>
      </c>
      <c r="AG127" s="780"/>
      <c r="AH127" s="780"/>
      <c r="AI127" s="780"/>
      <c r="AJ127" s="781"/>
      <c r="AK127" s="782">
        <v>407</v>
      </c>
      <c r="AL127" s="780"/>
      <c r="AM127" s="780"/>
      <c r="AN127" s="780"/>
      <c r="AO127" s="781"/>
      <c r="AP127" s="824">
        <v>0</v>
      </c>
      <c r="AQ127" s="825"/>
      <c r="AR127" s="825"/>
      <c r="AS127" s="825"/>
      <c r="AT127" s="826"/>
      <c r="AU127" s="232"/>
      <c r="AV127" s="232"/>
      <c r="AW127" s="232"/>
      <c r="AX127" s="841" t="s">
        <v>505</v>
      </c>
      <c r="AY127" s="814"/>
      <c r="AZ127" s="814"/>
      <c r="BA127" s="814"/>
      <c r="BB127" s="814"/>
      <c r="BC127" s="814"/>
      <c r="BD127" s="814"/>
      <c r="BE127" s="815"/>
      <c r="BF127" s="813" t="s">
        <v>506</v>
      </c>
      <c r="BG127" s="814"/>
      <c r="BH127" s="814"/>
      <c r="BI127" s="814"/>
      <c r="BJ127" s="814"/>
      <c r="BK127" s="814"/>
      <c r="BL127" s="815"/>
      <c r="BM127" s="813" t="s">
        <v>507</v>
      </c>
      <c r="BN127" s="814"/>
      <c r="BO127" s="814"/>
      <c r="BP127" s="814"/>
      <c r="BQ127" s="814"/>
      <c r="BR127" s="814"/>
      <c r="BS127" s="815"/>
      <c r="BT127" s="813" t="s">
        <v>508</v>
      </c>
      <c r="BU127" s="814"/>
      <c r="BV127" s="814"/>
      <c r="BW127" s="814"/>
      <c r="BX127" s="814"/>
      <c r="BY127" s="814"/>
      <c r="BZ127" s="816"/>
      <c r="CA127" s="232"/>
      <c r="CB127" s="232"/>
      <c r="CC127" s="232"/>
      <c r="CD127" s="255"/>
      <c r="CE127" s="255"/>
      <c r="CF127" s="255"/>
      <c r="CG127" s="232"/>
      <c r="CH127" s="232"/>
      <c r="CI127" s="232"/>
      <c r="CJ127" s="254"/>
      <c r="CK127" s="854"/>
      <c r="CL127" s="855"/>
      <c r="CM127" s="855"/>
      <c r="CN127" s="855"/>
      <c r="CO127" s="856"/>
      <c r="CP127" s="817" t="s">
        <v>509</v>
      </c>
      <c r="CQ127" s="752"/>
      <c r="CR127" s="752"/>
      <c r="CS127" s="752"/>
      <c r="CT127" s="752"/>
      <c r="CU127" s="752"/>
      <c r="CV127" s="752"/>
      <c r="CW127" s="752"/>
      <c r="CX127" s="752"/>
      <c r="CY127" s="752"/>
      <c r="CZ127" s="752"/>
      <c r="DA127" s="752"/>
      <c r="DB127" s="752"/>
      <c r="DC127" s="752"/>
      <c r="DD127" s="752"/>
      <c r="DE127" s="752"/>
      <c r="DF127" s="753"/>
      <c r="DG127" s="789" t="s">
        <v>134</v>
      </c>
      <c r="DH127" s="790"/>
      <c r="DI127" s="790"/>
      <c r="DJ127" s="790"/>
      <c r="DK127" s="790"/>
      <c r="DL127" s="790" t="s">
        <v>134</v>
      </c>
      <c r="DM127" s="790"/>
      <c r="DN127" s="790"/>
      <c r="DO127" s="790"/>
      <c r="DP127" s="790"/>
      <c r="DQ127" s="790" t="s">
        <v>134</v>
      </c>
      <c r="DR127" s="790"/>
      <c r="DS127" s="790"/>
      <c r="DT127" s="790"/>
      <c r="DU127" s="790"/>
      <c r="DV127" s="796" t="s">
        <v>467</v>
      </c>
      <c r="DW127" s="796"/>
      <c r="DX127" s="796"/>
      <c r="DY127" s="796"/>
      <c r="DZ127" s="797"/>
    </row>
    <row r="128" spans="1:130" s="230" customFormat="1" ht="26.25" customHeight="1" thickBot="1" x14ac:dyDescent="0.25">
      <c r="A128" s="798" t="s">
        <v>510</v>
      </c>
      <c r="B128" s="799"/>
      <c r="C128" s="799"/>
      <c r="D128" s="799"/>
      <c r="E128" s="799"/>
      <c r="F128" s="799"/>
      <c r="G128" s="799"/>
      <c r="H128" s="799"/>
      <c r="I128" s="799"/>
      <c r="J128" s="799"/>
      <c r="K128" s="799"/>
      <c r="L128" s="799"/>
      <c r="M128" s="799"/>
      <c r="N128" s="799"/>
      <c r="O128" s="799"/>
      <c r="P128" s="799"/>
      <c r="Q128" s="799"/>
      <c r="R128" s="799"/>
      <c r="S128" s="799"/>
      <c r="T128" s="799"/>
      <c r="U128" s="799"/>
      <c r="V128" s="799"/>
      <c r="W128" s="800" t="s">
        <v>511</v>
      </c>
      <c r="X128" s="800"/>
      <c r="Y128" s="800"/>
      <c r="Z128" s="801"/>
      <c r="AA128" s="802">
        <v>1235106</v>
      </c>
      <c r="AB128" s="803"/>
      <c r="AC128" s="803"/>
      <c r="AD128" s="803"/>
      <c r="AE128" s="804"/>
      <c r="AF128" s="805">
        <v>1152029</v>
      </c>
      <c r="AG128" s="803"/>
      <c r="AH128" s="803"/>
      <c r="AI128" s="803"/>
      <c r="AJ128" s="804"/>
      <c r="AK128" s="805">
        <v>1143466</v>
      </c>
      <c r="AL128" s="803"/>
      <c r="AM128" s="803"/>
      <c r="AN128" s="803"/>
      <c r="AO128" s="804"/>
      <c r="AP128" s="806"/>
      <c r="AQ128" s="807"/>
      <c r="AR128" s="807"/>
      <c r="AS128" s="807"/>
      <c r="AT128" s="808"/>
      <c r="AU128" s="232"/>
      <c r="AV128" s="232"/>
      <c r="AW128" s="232"/>
      <c r="AX128" s="809" t="s">
        <v>512</v>
      </c>
      <c r="AY128" s="810"/>
      <c r="AZ128" s="810"/>
      <c r="BA128" s="810"/>
      <c r="BB128" s="810"/>
      <c r="BC128" s="810"/>
      <c r="BD128" s="810"/>
      <c r="BE128" s="811"/>
      <c r="BF128" s="786" t="s">
        <v>134</v>
      </c>
      <c r="BG128" s="787"/>
      <c r="BH128" s="787"/>
      <c r="BI128" s="787"/>
      <c r="BJ128" s="787"/>
      <c r="BK128" s="787"/>
      <c r="BL128" s="812"/>
      <c r="BM128" s="786">
        <v>11.25</v>
      </c>
      <c r="BN128" s="787"/>
      <c r="BO128" s="787"/>
      <c r="BP128" s="787"/>
      <c r="BQ128" s="787"/>
      <c r="BR128" s="787"/>
      <c r="BS128" s="812"/>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91" t="s">
        <v>513</v>
      </c>
      <c r="CQ128" s="730"/>
      <c r="CR128" s="730"/>
      <c r="CS128" s="730"/>
      <c r="CT128" s="730"/>
      <c r="CU128" s="730"/>
      <c r="CV128" s="730"/>
      <c r="CW128" s="730"/>
      <c r="CX128" s="730"/>
      <c r="CY128" s="730"/>
      <c r="CZ128" s="730"/>
      <c r="DA128" s="730"/>
      <c r="DB128" s="730"/>
      <c r="DC128" s="730"/>
      <c r="DD128" s="730"/>
      <c r="DE128" s="730"/>
      <c r="DF128" s="731"/>
      <c r="DG128" s="792">
        <v>248101</v>
      </c>
      <c r="DH128" s="793"/>
      <c r="DI128" s="793"/>
      <c r="DJ128" s="793"/>
      <c r="DK128" s="793"/>
      <c r="DL128" s="793">
        <v>245672</v>
      </c>
      <c r="DM128" s="793"/>
      <c r="DN128" s="793"/>
      <c r="DO128" s="793"/>
      <c r="DP128" s="793"/>
      <c r="DQ128" s="793">
        <v>242072</v>
      </c>
      <c r="DR128" s="793"/>
      <c r="DS128" s="793"/>
      <c r="DT128" s="793"/>
      <c r="DU128" s="793"/>
      <c r="DV128" s="794">
        <v>0.6</v>
      </c>
      <c r="DW128" s="794"/>
      <c r="DX128" s="794"/>
      <c r="DY128" s="794"/>
      <c r="DZ128" s="795"/>
    </row>
    <row r="129" spans="1:131" s="230" customFormat="1" ht="26.25" customHeight="1" x14ac:dyDescent="0.2">
      <c r="A129" s="774" t="s">
        <v>111</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514</v>
      </c>
      <c r="X129" s="777"/>
      <c r="Y129" s="777"/>
      <c r="Z129" s="778"/>
      <c r="AA129" s="779">
        <v>50938852</v>
      </c>
      <c r="AB129" s="780"/>
      <c r="AC129" s="780"/>
      <c r="AD129" s="780"/>
      <c r="AE129" s="781"/>
      <c r="AF129" s="782">
        <v>52854229</v>
      </c>
      <c r="AG129" s="780"/>
      <c r="AH129" s="780"/>
      <c r="AI129" s="780"/>
      <c r="AJ129" s="781"/>
      <c r="AK129" s="782">
        <v>51312015</v>
      </c>
      <c r="AL129" s="780"/>
      <c r="AM129" s="780"/>
      <c r="AN129" s="780"/>
      <c r="AO129" s="781"/>
      <c r="AP129" s="783"/>
      <c r="AQ129" s="784"/>
      <c r="AR129" s="784"/>
      <c r="AS129" s="784"/>
      <c r="AT129" s="785"/>
      <c r="AU129" s="233"/>
      <c r="AV129" s="233"/>
      <c r="AW129" s="233"/>
      <c r="AX129" s="751" t="s">
        <v>515</v>
      </c>
      <c r="AY129" s="752"/>
      <c r="AZ129" s="752"/>
      <c r="BA129" s="752"/>
      <c r="BB129" s="752"/>
      <c r="BC129" s="752"/>
      <c r="BD129" s="752"/>
      <c r="BE129" s="753"/>
      <c r="BF129" s="770" t="s">
        <v>134</v>
      </c>
      <c r="BG129" s="771"/>
      <c r="BH129" s="771"/>
      <c r="BI129" s="771"/>
      <c r="BJ129" s="771"/>
      <c r="BK129" s="771"/>
      <c r="BL129" s="772"/>
      <c r="BM129" s="770">
        <v>16.25</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774" t="s">
        <v>516</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517</v>
      </c>
      <c r="X130" s="777"/>
      <c r="Y130" s="777"/>
      <c r="Z130" s="778"/>
      <c r="AA130" s="779">
        <v>9166859</v>
      </c>
      <c r="AB130" s="780"/>
      <c r="AC130" s="780"/>
      <c r="AD130" s="780"/>
      <c r="AE130" s="781"/>
      <c r="AF130" s="782">
        <v>9232153</v>
      </c>
      <c r="AG130" s="780"/>
      <c r="AH130" s="780"/>
      <c r="AI130" s="780"/>
      <c r="AJ130" s="781"/>
      <c r="AK130" s="782">
        <v>9042482</v>
      </c>
      <c r="AL130" s="780"/>
      <c r="AM130" s="780"/>
      <c r="AN130" s="780"/>
      <c r="AO130" s="781"/>
      <c r="AP130" s="783"/>
      <c r="AQ130" s="784"/>
      <c r="AR130" s="784"/>
      <c r="AS130" s="784"/>
      <c r="AT130" s="785"/>
      <c r="AU130" s="233"/>
      <c r="AV130" s="233"/>
      <c r="AW130" s="233"/>
      <c r="AX130" s="751" t="s">
        <v>518</v>
      </c>
      <c r="AY130" s="752"/>
      <c r="AZ130" s="752"/>
      <c r="BA130" s="752"/>
      <c r="BB130" s="752"/>
      <c r="BC130" s="752"/>
      <c r="BD130" s="752"/>
      <c r="BE130" s="753"/>
      <c r="BF130" s="754">
        <v>8.6999999999999993</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519</v>
      </c>
      <c r="X131" s="761"/>
      <c r="Y131" s="761"/>
      <c r="Z131" s="762"/>
      <c r="AA131" s="763">
        <v>41771993</v>
      </c>
      <c r="AB131" s="764"/>
      <c r="AC131" s="764"/>
      <c r="AD131" s="764"/>
      <c r="AE131" s="765"/>
      <c r="AF131" s="766">
        <v>43622076</v>
      </c>
      <c r="AG131" s="764"/>
      <c r="AH131" s="764"/>
      <c r="AI131" s="764"/>
      <c r="AJ131" s="765"/>
      <c r="AK131" s="766">
        <v>42269533</v>
      </c>
      <c r="AL131" s="764"/>
      <c r="AM131" s="764"/>
      <c r="AN131" s="764"/>
      <c r="AO131" s="765"/>
      <c r="AP131" s="767"/>
      <c r="AQ131" s="768"/>
      <c r="AR131" s="768"/>
      <c r="AS131" s="768"/>
      <c r="AT131" s="769"/>
      <c r="AU131" s="233"/>
      <c r="AV131" s="233"/>
      <c r="AW131" s="233"/>
      <c r="AX131" s="729" t="s">
        <v>520</v>
      </c>
      <c r="AY131" s="730"/>
      <c r="AZ131" s="730"/>
      <c r="BA131" s="730"/>
      <c r="BB131" s="730"/>
      <c r="BC131" s="730"/>
      <c r="BD131" s="730"/>
      <c r="BE131" s="731"/>
      <c r="BF131" s="732">
        <v>62.5</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738" t="s">
        <v>521</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522</v>
      </c>
      <c r="W132" s="742"/>
      <c r="X132" s="742"/>
      <c r="Y132" s="742"/>
      <c r="Z132" s="743"/>
      <c r="AA132" s="744">
        <v>8.8001211720000008</v>
      </c>
      <c r="AB132" s="745"/>
      <c r="AC132" s="745"/>
      <c r="AD132" s="745"/>
      <c r="AE132" s="746"/>
      <c r="AF132" s="747">
        <v>8.37118802</v>
      </c>
      <c r="AG132" s="745"/>
      <c r="AH132" s="745"/>
      <c r="AI132" s="745"/>
      <c r="AJ132" s="746"/>
      <c r="AK132" s="747">
        <v>9.2157819679999999</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523</v>
      </c>
      <c r="W133" s="721"/>
      <c r="X133" s="721"/>
      <c r="Y133" s="721"/>
      <c r="Z133" s="722"/>
      <c r="AA133" s="723">
        <v>9.6</v>
      </c>
      <c r="AB133" s="724"/>
      <c r="AC133" s="724"/>
      <c r="AD133" s="724"/>
      <c r="AE133" s="725"/>
      <c r="AF133" s="723">
        <v>8.9</v>
      </c>
      <c r="AG133" s="724"/>
      <c r="AH133" s="724"/>
      <c r="AI133" s="724"/>
      <c r="AJ133" s="725"/>
      <c r="AK133" s="723">
        <v>8.6999999999999993</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xtdBvq+4NIN4O0YMhJQcsCufjEsuqFkT2ldF4A8PLGi8wZdUSu4+zFynlJXl4xJBNsVpT4j1GdLsUZOhTK47xg==" saltValue="oLFhdKbuXQDPXtyRHKL1C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U7" zoomScaleNormal="85" zoomScaleSheetLayoutView="100" workbookViewId="0">
      <selection activeCell="CX73" sqref="CX73"/>
    </sheetView>
  </sheetViews>
  <sheetFormatPr defaultColWidth="0" defaultRowHeight="13.5" customHeight="1" zeroHeight="1" x14ac:dyDescent="0.2"/>
  <cols>
    <col min="1" max="120" width="2.77734375" style="260" customWidth="1"/>
    <col min="121" max="121" width="0" style="259" hidden="1" customWidth="1"/>
    <col min="122" max="16384" width="9" style="259" hidden="1"/>
  </cols>
  <sheetData>
    <row r="1" spans="1:120" ht="13.2"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9"/>
    </row>
    <row r="17" spans="119:120" ht="13.2" x14ac:dyDescent="0.2">
      <c r="DP17" s="259"/>
    </row>
    <row r="18" spans="119:120" ht="13.2" x14ac:dyDescent="0.2"/>
    <row r="19" spans="119:120" ht="13.2" x14ac:dyDescent="0.2"/>
    <row r="20" spans="119:120" ht="13.2" x14ac:dyDescent="0.2">
      <c r="DO20" s="259"/>
      <c r="DP20" s="259"/>
    </row>
    <row r="21" spans="119:120" ht="13.2" x14ac:dyDescent="0.2">
      <c r="DP21" s="259"/>
    </row>
    <row r="22" spans="119:120" ht="13.2" x14ac:dyDescent="0.2"/>
    <row r="23" spans="119:120" ht="13.2" x14ac:dyDescent="0.2">
      <c r="DO23" s="259"/>
      <c r="DP23" s="259"/>
    </row>
    <row r="24" spans="119:120" ht="13.2" x14ac:dyDescent="0.2">
      <c r="DP24" s="259"/>
    </row>
    <row r="25" spans="119:120" ht="13.2" x14ac:dyDescent="0.2">
      <c r="DP25" s="259"/>
    </row>
    <row r="26" spans="119:120" ht="13.2" x14ac:dyDescent="0.2">
      <c r="DO26" s="259"/>
      <c r="DP26" s="259"/>
    </row>
    <row r="27" spans="119:120" ht="13.2" x14ac:dyDescent="0.2"/>
    <row r="28" spans="119:120" ht="13.2" x14ac:dyDescent="0.2">
      <c r="DO28" s="259"/>
      <c r="DP28" s="259"/>
    </row>
    <row r="29" spans="119:120" ht="13.2" x14ac:dyDescent="0.2">
      <c r="DP29" s="259"/>
    </row>
    <row r="30" spans="119:120" ht="13.2" x14ac:dyDescent="0.2"/>
    <row r="31" spans="119:120" ht="13.2" x14ac:dyDescent="0.2">
      <c r="DO31" s="259"/>
      <c r="DP31" s="259"/>
    </row>
    <row r="32" spans="119:120" ht="13.2" x14ac:dyDescent="0.2"/>
    <row r="33" spans="98:120" ht="13.2" x14ac:dyDescent="0.2">
      <c r="DO33" s="259"/>
      <c r="DP33" s="259"/>
    </row>
    <row r="34" spans="98:120" ht="13.2" x14ac:dyDescent="0.2">
      <c r="DM34" s="259"/>
    </row>
    <row r="35" spans="98:120" ht="13.2" x14ac:dyDescent="0.2">
      <c r="CT35" s="259"/>
      <c r="CU35" s="259"/>
      <c r="CV35" s="259"/>
      <c r="CY35" s="259"/>
      <c r="CZ35" s="259"/>
      <c r="DA35" s="259"/>
      <c r="DD35" s="259"/>
      <c r="DE35" s="259"/>
      <c r="DF35" s="259"/>
      <c r="DI35" s="259"/>
      <c r="DJ35" s="259"/>
      <c r="DK35" s="259"/>
      <c r="DM35" s="259"/>
      <c r="DN35" s="259"/>
      <c r="DO35" s="259"/>
      <c r="DP35" s="259"/>
    </row>
    <row r="36" spans="98:120" ht="13.2" x14ac:dyDescent="0.2"/>
    <row r="37" spans="98:120" ht="13.2" x14ac:dyDescent="0.2">
      <c r="CW37" s="259"/>
      <c r="DB37" s="259"/>
      <c r="DG37" s="259"/>
      <c r="DL37" s="259"/>
      <c r="DP37" s="259"/>
    </row>
    <row r="38" spans="98:120" ht="13.2"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9"/>
      <c r="DO49" s="259"/>
      <c r="DP49" s="259"/>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9"/>
      <c r="CS63" s="259"/>
      <c r="CX63" s="259"/>
      <c r="DC63" s="259"/>
      <c r="DH63" s="259"/>
    </row>
    <row r="64" spans="22:120" ht="13.2" x14ac:dyDescent="0.2">
      <c r="V64" s="259"/>
    </row>
    <row r="65" spans="15:120" ht="13.2"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2" x14ac:dyDescent="0.2">
      <c r="Q66" s="259"/>
      <c r="S66" s="259"/>
      <c r="U66" s="259"/>
      <c r="DM66" s="259"/>
    </row>
    <row r="67" spans="15:120" ht="13.2"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2" x14ac:dyDescent="0.2"/>
    <row r="69" spans="15:120" ht="13.2" x14ac:dyDescent="0.2"/>
    <row r="70" spans="15:120" ht="13.2" x14ac:dyDescent="0.2"/>
    <row r="71" spans="15:120" ht="13.2" x14ac:dyDescent="0.2"/>
    <row r="72" spans="15:120" ht="13.2" x14ac:dyDescent="0.2">
      <c r="DP72" s="259"/>
    </row>
    <row r="73" spans="15:120" ht="13.2" x14ac:dyDescent="0.2">
      <c r="DP73" s="259"/>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9"/>
      <c r="CX96" s="259"/>
      <c r="DC96" s="259"/>
      <c r="DH96" s="259"/>
    </row>
    <row r="97" spans="24:120" ht="13.2" x14ac:dyDescent="0.2">
      <c r="CS97" s="259"/>
      <c r="CX97" s="259"/>
      <c r="DC97" s="259"/>
      <c r="DH97" s="259"/>
      <c r="DP97" s="260" t="s">
        <v>524</v>
      </c>
    </row>
    <row r="98" spans="24:120" ht="13.2" hidden="1" x14ac:dyDescent="0.2">
      <c r="CS98" s="259"/>
      <c r="CX98" s="259"/>
      <c r="DC98" s="259"/>
      <c r="DH98" s="259"/>
    </row>
    <row r="99" spans="24:120" ht="13.2"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2" hidden="1" x14ac:dyDescent="0.2">
      <c r="CT103" s="259"/>
      <c r="CV103" s="259"/>
      <c r="CW103" s="259"/>
      <c r="CY103" s="259"/>
      <c r="DA103" s="259"/>
      <c r="DB103" s="259"/>
      <c r="DD103" s="259"/>
      <c r="DF103" s="259"/>
      <c r="DG103" s="259"/>
      <c r="DI103" s="259"/>
      <c r="DK103" s="259"/>
      <c r="DL103" s="259"/>
      <c r="DM103" s="259"/>
      <c r="DN103" s="259"/>
      <c r="DO103" s="259"/>
      <c r="DP103" s="259"/>
    </row>
    <row r="104" spans="24:120" ht="13.2"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KKmNd3x9ixaFzMh15ehh2k+6ULx8e8ddmxEQ4OXAglsCLfWQZQeseejA1PDzX9MU9eh7PtBwoEt0gVG1dSiLGQ==" saltValue="Gh3p+PeIzaYFIiKy42Mr9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N58" zoomScaleNormal="100" zoomScaleSheetLayoutView="55" workbookViewId="0"/>
  </sheetViews>
  <sheetFormatPr defaultColWidth="0" defaultRowHeight="13.5" customHeight="1" zeroHeight="1" x14ac:dyDescent="0.2"/>
  <cols>
    <col min="1" max="116" width="2.6640625" style="260" customWidth="1"/>
    <col min="117" max="16384" width="9" style="259" hidden="1"/>
  </cols>
  <sheetData>
    <row r="1" spans="2:116" ht="13.2"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2" x14ac:dyDescent="0.2"/>
    <row r="3" spans="2:116" ht="13.2" x14ac:dyDescent="0.2"/>
    <row r="4" spans="2:116" ht="13.2"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2"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2" x14ac:dyDescent="0.2"/>
    <row r="20" spans="9:116" ht="13.2" x14ac:dyDescent="0.2"/>
    <row r="21" spans="9:116" ht="13.2" x14ac:dyDescent="0.2">
      <c r="DL21" s="259"/>
    </row>
    <row r="22" spans="9:116" ht="13.2" x14ac:dyDescent="0.2">
      <c r="DI22" s="259"/>
      <c r="DJ22" s="259"/>
      <c r="DK22" s="259"/>
      <c r="DL22" s="259"/>
    </row>
    <row r="23" spans="9:116" ht="13.2" x14ac:dyDescent="0.2">
      <c r="CY23" s="259"/>
      <c r="CZ23" s="259"/>
      <c r="DA23" s="259"/>
      <c r="DB23" s="259"/>
      <c r="DC23" s="259"/>
      <c r="DD23" s="259"/>
      <c r="DE23" s="259"/>
      <c r="DF23" s="259"/>
      <c r="DG23" s="259"/>
      <c r="DH23" s="259"/>
      <c r="DI23" s="259"/>
      <c r="DJ23" s="259"/>
      <c r="DK23" s="259"/>
      <c r="DL23" s="259"/>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9"/>
      <c r="DA35" s="259"/>
      <c r="DB35" s="259"/>
      <c r="DC35" s="259"/>
      <c r="DD35" s="259"/>
      <c r="DE35" s="259"/>
      <c r="DF35" s="259"/>
      <c r="DG35" s="259"/>
      <c r="DH35" s="259"/>
      <c r="DI35" s="259"/>
      <c r="DJ35" s="259"/>
      <c r="DK35" s="259"/>
      <c r="DL35" s="259"/>
    </row>
    <row r="36" spans="15:116" ht="13.2" x14ac:dyDescent="0.2"/>
    <row r="37" spans="15:116" ht="13.2" x14ac:dyDescent="0.2">
      <c r="DL37" s="259"/>
    </row>
    <row r="38" spans="15:116" ht="13.2" x14ac:dyDescent="0.2">
      <c r="DI38" s="259"/>
      <c r="DJ38" s="259"/>
      <c r="DK38" s="259"/>
      <c r="DL38" s="259"/>
    </row>
    <row r="39" spans="15:116" ht="13.2" x14ac:dyDescent="0.2"/>
    <row r="40" spans="15:116" ht="13.2" x14ac:dyDescent="0.2"/>
    <row r="41" spans="15:116" ht="13.2" x14ac:dyDescent="0.2"/>
    <row r="42" spans="15:116" ht="13.2" x14ac:dyDescent="0.2"/>
    <row r="43" spans="15:116" ht="13.2"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2" x14ac:dyDescent="0.2">
      <c r="DL44" s="259"/>
    </row>
    <row r="45" spans="15:116" ht="13.2" x14ac:dyDescent="0.2"/>
    <row r="46" spans="15:116" ht="13.2" x14ac:dyDescent="0.2">
      <c r="DA46" s="259"/>
      <c r="DB46" s="259"/>
      <c r="DC46" s="259"/>
      <c r="DD46" s="259"/>
      <c r="DE46" s="259"/>
      <c r="DF46" s="259"/>
      <c r="DG46" s="259"/>
      <c r="DH46" s="259"/>
      <c r="DI46" s="259"/>
      <c r="DJ46" s="259"/>
      <c r="DK46" s="259"/>
      <c r="DL46" s="259"/>
    </row>
    <row r="47" spans="15:116" ht="13.2" x14ac:dyDescent="0.2"/>
    <row r="48" spans="15:116" ht="13.2" x14ac:dyDescent="0.2"/>
    <row r="49" spans="104:116" ht="13.2" x14ac:dyDescent="0.2"/>
    <row r="50" spans="104:116" ht="13.2" x14ac:dyDescent="0.2">
      <c r="CZ50" s="259"/>
      <c r="DA50" s="259"/>
      <c r="DB50" s="259"/>
      <c r="DC50" s="259"/>
      <c r="DD50" s="259"/>
      <c r="DE50" s="259"/>
      <c r="DF50" s="259"/>
      <c r="DG50" s="259"/>
      <c r="DH50" s="259"/>
      <c r="DI50" s="259"/>
      <c r="DJ50" s="259"/>
      <c r="DK50" s="259"/>
      <c r="DL50" s="259"/>
    </row>
    <row r="51" spans="104:116" ht="13.2" x14ac:dyDescent="0.2"/>
    <row r="52" spans="104:116" ht="13.2" x14ac:dyDescent="0.2"/>
    <row r="53" spans="104:116" ht="13.2" x14ac:dyDescent="0.2">
      <c r="DL53" s="259"/>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9"/>
      <c r="DD67" s="259"/>
      <c r="DE67" s="259"/>
      <c r="DF67" s="259"/>
      <c r="DG67" s="259"/>
      <c r="DH67" s="259"/>
      <c r="DI67" s="259"/>
      <c r="DJ67" s="259"/>
      <c r="DK67" s="259"/>
      <c r="DL67" s="259"/>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RO0SRciJA+o99gfp9ELTCxmik/356Oo5C7trWflaNJd4oGcXFZIbtQUvomF+Vkavf/dG8NcT6i38mXRcWHVZyw==" saltValue="isNnwrd3cS5OapkIRrpBy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2"/>
  <cols>
    <col min="1" max="36" width="2.44140625" style="261" customWidth="1"/>
    <col min="37" max="44" width="17" style="261" customWidth="1"/>
    <col min="45" max="45" width="6.109375" style="268" customWidth="1"/>
    <col min="46" max="46" width="3" style="266" customWidth="1"/>
    <col min="47" max="47" width="19.109375" style="261" hidden="1" customWidth="1"/>
    <col min="48" max="52" width="12.6640625" style="261" hidden="1" customWidth="1"/>
    <col min="53" max="16384" width="8.6640625" style="261" hidden="1"/>
  </cols>
  <sheetData>
    <row r="1" spans="1:46" ht="13.2" x14ac:dyDescent="0.2">
      <c r="AS1" s="262"/>
      <c r="AT1" s="262"/>
    </row>
    <row r="2" spans="1:46" ht="13.2" x14ac:dyDescent="0.2">
      <c r="AS2" s="262"/>
      <c r="AT2" s="262"/>
    </row>
    <row r="3" spans="1:46" ht="13.2" x14ac:dyDescent="0.2">
      <c r="AS3" s="262"/>
      <c r="AT3" s="262"/>
    </row>
    <row r="4" spans="1:46" ht="13.2" x14ac:dyDescent="0.2">
      <c r="AS4" s="262"/>
      <c r="AT4" s="262"/>
    </row>
    <row r="5" spans="1:46" ht="16.2" x14ac:dyDescent="0.2">
      <c r="A5" s="263" t="s">
        <v>525</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2"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526</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527</v>
      </c>
      <c r="AP7" s="272"/>
      <c r="AQ7" s="273" t="s">
        <v>528</v>
      </c>
      <c r="AR7" s="274"/>
    </row>
    <row r="8" spans="1:46" ht="13.2"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529</v>
      </c>
      <c r="AQ8" s="279" t="s">
        <v>530</v>
      </c>
      <c r="AR8" s="280" t="s">
        <v>531</v>
      </c>
    </row>
    <row r="9" spans="1:46" ht="13.2"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532</v>
      </c>
      <c r="AL9" s="1131"/>
      <c r="AM9" s="1131"/>
      <c r="AN9" s="1132"/>
      <c r="AO9" s="281">
        <v>12899386</v>
      </c>
      <c r="AP9" s="281">
        <v>70385</v>
      </c>
      <c r="AQ9" s="282">
        <v>63571</v>
      </c>
      <c r="AR9" s="283">
        <v>10.7</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533</v>
      </c>
      <c r="AL10" s="1131"/>
      <c r="AM10" s="1131"/>
      <c r="AN10" s="1132"/>
      <c r="AO10" s="284">
        <v>1658210</v>
      </c>
      <c r="AP10" s="284">
        <v>9048</v>
      </c>
      <c r="AQ10" s="285">
        <v>1690</v>
      </c>
      <c r="AR10" s="286">
        <v>435.4</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534</v>
      </c>
      <c r="AL11" s="1131"/>
      <c r="AM11" s="1131"/>
      <c r="AN11" s="1132"/>
      <c r="AO11" s="284">
        <v>57374</v>
      </c>
      <c r="AP11" s="284">
        <v>313</v>
      </c>
      <c r="AQ11" s="285">
        <v>679</v>
      </c>
      <c r="AR11" s="286">
        <v>-53.9</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535</v>
      </c>
      <c r="AL12" s="1131"/>
      <c r="AM12" s="1131"/>
      <c r="AN12" s="1132"/>
      <c r="AO12" s="284">
        <v>50625</v>
      </c>
      <c r="AP12" s="284">
        <v>276</v>
      </c>
      <c r="AQ12" s="285">
        <v>23</v>
      </c>
      <c r="AR12" s="286">
        <v>1100</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536</v>
      </c>
      <c r="AL13" s="1131"/>
      <c r="AM13" s="1131"/>
      <c r="AN13" s="1132"/>
      <c r="AO13" s="284">
        <v>337212</v>
      </c>
      <c r="AP13" s="284">
        <v>1840</v>
      </c>
      <c r="AQ13" s="285">
        <v>1992</v>
      </c>
      <c r="AR13" s="286">
        <v>-7.6</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537</v>
      </c>
      <c r="AL14" s="1131"/>
      <c r="AM14" s="1131"/>
      <c r="AN14" s="1132"/>
      <c r="AO14" s="284">
        <v>125347</v>
      </c>
      <c r="AP14" s="284">
        <v>684</v>
      </c>
      <c r="AQ14" s="285">
        <v>1254</v>
      </c>
      <c r="AR14" s="286">
        <v>-45.5</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538</v>
      </c>
      <c r="AL15" s="1134"/>
      <c r="AM15" s="1134"/>
      <c r="AN15" s="1135"/>
      <c r="AO15" s="284">
        <v>-599871</v>
      </c>
      <c r="AP15" s="284">
        <v>-3273</v>
      </c>
      <c r="AQ15" s="285">
        <v>-3845</v>
      </c>
      <c r="AR15" s="286">
        <v>-14.9</v>
      </c>
    </row>
    <row r="16" spans="1:46" ht="13.2"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193</v>
      </c>
      <c r="AL16" s="1134"/>
      <c r="AM16" s="1134"/>
      <c r="AN16" s="1135"/>
      <c r="AO16" s="284">
        <v>14528283</v>
      </c>
      <c r="AP16" s="284">
        <v>79273</v>
      </c>
      <c r="AQ16" s="285">
        <v>65365</v>
      </c>
      <c r="AR16" s="286">
        <v>21.3</v>
      </c>
    </row>
    <row r="17" spans="1:46" ht="13.2"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2"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2"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539</v>
      </c>
      <c r="AL19" s="262"/>
      <c r="AM19" s="262"/>
      <c r="AN19" s="262"/>
      <c r="AO19" s="262"/>
      <c r="AP19" s="262"/>
      <c r="AQ19" s="262"/>
      <c r="AR19" s="262"/>
    </row>
    <row r="20" spans="1:46" ht="13.2"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540</v>
      </c>
      <c r="AP20" s="293" t="s">
        <v>541</v>
      </c>
      <c r="AQ20" s="294" t="s">
        <v>542</v>
      </c>
      <c r="AR20" s="295"/>
    </row>
    <row r="21" spans="1:46" s="301" customFormat="1" ht="13.2"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543</v>
      </c>
      <c r="AL21" s="1137"/>
      <c r="AM21" s="1137"/>
      <c r="AN21" s="1138"/>
      <c r="AO21" s="297">
        <v>6.61</v>
      </c>
      <c r="AP21" s="298">
        <v>6.46</v>
      </c>
      <c r="AQ21" s="299">
        <v>0.15</v>
      </c>
      <c r="AR21" s="267"/>
      <c r="AS21" s="300"/>
      <c r="AT21" s="296"/>
    </row>
    <row r="22" spans="1:46" s="301" customFormat="1" ht="13.2"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544</v>
      </c>
      <c r="AL22" s="1137"/>
      <c r="AM22" s="1137"/>
      <c r="AN22" s="1138"/>
      <c r="AO22" s="302">
        <v>97</v>
      </c>
      <c r="AP22" s="303">
        <v>99.4</v>
      </c>
      <c r="AQ22" s="304">
        <v>-2.4</v>
      </c>
      <c r="AR22" s="288"/>
      <c r="AS22" s="300"/>
      <c r="AT22" s="296"/>
    </row>
    <row r="23" spans="1:46" s="301" customFormat="1" ht="13.2"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2"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2"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2" x14ac:dyDescent="0.2">
      <c r="A26" s="1129" t="s">
        <v>545</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ht="13.2" x14ac:dyDescent="0.2">
      <c r="A27" s="309"/>
      <c r="AO27" s="262"/>
      <c r="AP27" s="262"/>
      <c r="AQ27" s="262"/>
      <c r="AR27" s="262"/>
      <c r="AS27" s="262"/>
      <c r="AT27" s="262"/>
    </row>
    <row r="28" spans="1:46" ht="16.2" x14ac:dyDescent="0.2">
      <c r="A28" s="263" t="s">
        <v>546</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2"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547</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527</v>
      </c>
      <c r="AP30" s="272"/>
      <c r="AQ30" s="273" t="s">
        <v>528</v>
      </c>
      <c r="AR30" s="274"/>
    </row>
    <row r="31" spans="1:46" ht="13.2"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529</v>
      </c>
      <c r="AQ31" s="279" t="s">
        <v>530</v>
      </c>
      <c r="AR31" s="280" t="s">
        <v>531</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548</v>
      </c>
      <c r="AL32" s="1121"/>
      <c r="AM32" s="1121"/>
      <c r="AN32" s="1122"/>
      <c r="AO32" s="312">
        <v>9731607</v>
      </c>
      <c r="AP32" s="312">
        <v>53100</v>
      </c>
      <c r="AQ32" s="313">
        <v>37452</v>
      </c>
      <c r="AR32" s="314">
        <v>41.8</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549</v>
      </c>
      <c r="AL33" s="1121"/>
      <c r="AM33" s="1121"/>
      <c r="AN33" s="1122"/>
      <c r="AO33" s="312" t="s">
        <v>550</v>
      </c>
      <c r="AP33" s="312" t="s">
        <v>550</v>
      </c>
      <c r="AQ33" s="313" t="s">
        <v>550</v>
      </c>
      <c r="AR33" s="314" t="s">
        <v>550</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551</v>
      </c>
      <c r="AL34" s="1121"/>
      <c r="AM34" s="1121"/>
      <c r="AN34" s="1122"/>
      <c r="AO34" s="312" t="s">
        <v>550</v>
      </c>
      <c r="AP34" s="312" t="s">
        <v>550</v>
      </c>
      <c r="AQ34" s="313">
        <v>45</v>
      </c>
      <c r="AR34" s="314" t="s">
        <v>550</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552</v>
      </c>
      <c r="AL35" s="1121"/>
      <c r="AM35" s="1121"/>
      <c r="AN35" s="1122"/>
      <c r="AO35" s="312">
        <v>4012639</v>
      </c>
      <c r="AP35" s="312">
        <v>21895</v>
      </c>
      <c r="AQ35" s="313">
        <v>8356</v>
      </c>
      <c r="AR35" s="314">
        <v>162</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553</v>
      </c>
      <c r="AL36" s="1121"/>
      <c r="AM36" s="1121"/>
      <c r="AN36" s="1122"/>
      <c r="AO36" s="312">
        <v>319419</v>
      </c>
      <c r="AP36" s="312">
        <v>1743</v>
      </c>
      <c r="AQ36" s="313">
        <v>443</v>
      </c>
      <c r="AR36" s="314">
        <v>293.5</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554</v>
      </c>
      <c r="AL37" s="1121"/>
      <c r="AM37" s="1121"/>
      <c r="AN37" s="1122"/>
      <c r="AO37" s="312">
        <v>10280</v>
      </c>
      <c r="AP37" s="312">
        <v>56</v>
      </c>
      <c r="AQ37" s="313">
        <v>649</v>
      </c>
      <c r="AR37" s="314">
        <v>-91.4</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555</v>
      </c>
      <c r="AL38" s="1124"/>
      <c r="AM38" s="1124"/>
      <c r="AN38" s="1125"/>
      <c r="AO38" s="315">
        <v>7471</v>
      </c>
      <c r="AP38" s="315">
        <v>41</v>
      </c>
      <c r="AQ38" s="316">
        <v>1</v>
      </c>
      <c r="AR38" s="304">
        <v>4000</v>
      </c>
      <c r="AS38" s="311"/>
    </row>
    <row r="39" spans="1:46" ht="13.2"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556</v>
      </c>
      <c r="AL39" s="1124"/>
      <c r="AM39" s="1124"/>
      <c r="AN39" s="1125"/>
      <c r="AO39" s="312">
        <v>-1143466</v>
      </c>
      <c r="AP39" s="312">
        <v>-6239</v>
      </c>
      <c r="AQ39" s="313">
        <v>-7867</v>
      </c>
      <c r="AR39" s="314">
        <v>-20.7</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557</v>
      </c>
      <c r="AL40" s="1121"/>
      <c r="AM40" s="1121"/>
      <c r="AN40" s="1122"/>
      <c r="AO40" s="312">
        <v>-9042482</v>
      </c>
      <c r="AP40" s="312">
        <v>-49340</v>
      </c>
      <c r="AQ40" s="313">
        <v>-28343</v>
      </c>
      <c r="AR40" s="314">
        <v>74.099999999999994</v>
      </c>
      <c r="AS40" s="311"/>
    </row>
    <row r="41" spans="1:46" ht="13.2"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303</v>
      </c>
      <c r="AL41" s="1127"/>
      <c r="AM41" s="1127"/>
      <c r="AN41" s="1128"/>
      <c r="AO41" s="312">
        <v>3895468</v>
      </c>
      <c r="AP41" s="312">
        <v>21255</v>
      </c>
      <c r="AQ41" s="313">
        <v>10736</v>
      </c>
      <c r="AR41" s="314">
        <v>98</v>
      </c>
      <c r="AS41" s="311"/>
    </row>
    <row r="42" spans="1:46" ht="13.2"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558</v>
      </c>
      <c r="AL42" s="262"/>
      <c r="AM42" s="262"/>
      <c r="AN42" s="262"/>
      <c r="AO42" s="262"/>
      <c r="AP42" s="262"/>
      <c r="AQ42" s="288"/>
      <c r="AR42" s="288"/>
      <c r="AS42" s="311"/>
    </row>
    <row r="43" spans="1:46" ht="13.2"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2"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2"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2"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559</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2"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560</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527</v>
      </c>
      <c r="AN49" s="1115" t="s">
        <v>561</v>
      </c>
      <c r="AO49" s="1116"/>
      <c r="AP49" s="1116"/>
      <c r="AQ49" s="1116"/>
      <c r="AR49" s="1117"/>
    </row>
    <row r="50" spans="1:44" ht="13.2"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562</v>
      </c>
      <c r="AO50" s="329" t="s">
        <v>563</v>
      </c>
      <c r="AP50" s="330" t="s">
        <v>564</v>
      </c>
      <c r="AQ50" s="331" t="s">
        <v>565</v>
      </c>
      <c r="AR50" s="332" t="s">
        <v>566</v>
      </c>
    </row>
    <row r="51" spans="1:44" ht="13.2"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567</v>
      </c>
      <c r="AL51" s="325"/>
      <c r="AM51" s="333">
        <v>10834177</v>
      </c>
      <c r="AN51" s="334">
        <v>57541</v>
      </c>
      <c r="AO51" s="335">
        <v>-19.7</v>
      </c>
      <c r="AP51" s="336">
        <v>46457</v>
      </c>
      <c r="AQ51" s="337">
        <v>2.2999999999999998</v>
      </c>
      <c r="AR51" s="338">
        <v>-22</v>
      </c>
    </row>
    <row r="52" spans="1:44" ht="13.2"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568</v>
      </c>
      <c r="AM52" s="341">
        <v>7468624</v>
      </c>
      <c r="AN52" s="342">
        <v>39666</v>
      </c>
      <c r="AO52" s="343">
        <v>-11.1</v>
      </c>
      <c r="AP52" s="344">
        <v>24020</v>
      </c>
      <c r="AQ52" s="345">
        <v>-2</v>
      </c>
      <c r="AR52" s="346">
        <v>-9.1</v>
      </c>
    </row>
    <row r="53" spans="1:44" ht="13.2"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569</v>
      </c>
      <c r="AL53" s="325"/>
      <c r="AM53" s="333">
        <v>14877930</v>
      </c>
      <c r="AN53" s="334">
        <v>79578</v>
      </c>
      <c r="AO53" s="335">
        <v>38.299999999999997</v>
      </c>
      <c r="AP53" s="336">
        <v>51849</v>
      </c>
      <c r="AQ53" s="337">
        <v>11.6</v>
      </c>
      <c r="AR53" s="338">
        <v>26.7</v>
      </c>
    </row>
    <row r="54" spans="1:44" ht="13.2"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568</v>
      </c>
      <c r="AM54" s="341">
        <v>10504996</v>
      </c>
      <c r="AN54" s="342">
        <v>56188</v>
      </c>
      <c r="AO54" s="343">
        <v>41.7</v>
      </c>
      <c r="AP54" s="344">
        <v>26326</v>
      </c>
      <c r="AQ54" s="345">
        <v>9.6</v>
      </c>
      <c r="AR54" s="346">
        <v>32.1</v>
      </c>
    </row>
    <row r="55" spans="1:44" ht="13.2"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570</v>
      </c>
      <c r="AL55" s="325"/>
      <c r="AM55" s="333">
        <v>8476338</v>
      </c>
      <c r="AN55" s="334">
        <v>45599</v>
      </c>
      <c r="AO55" s="335">
        <v>-42.7</v>
      </c>
      <c r="AP55" s="336">
        <v>52191</v>
      </c>
      <c r="AQ55" s="337">
        <v>0.7</v>
      </c>
      <c r="AR55" s="338">
        <v>-43.4</v>
      </c>
    </row>
    <row r="56" spans="1:44" ht="13.2"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568</v>
      </c>
      <c r="AM56" s="341">
        <v>5193739</v>
      </c>
      <c r="AN56" s="342">
        <v>27940</v>
      </c>
      <c r="AO56" s="343">
        <v>-50.3</v>
      </c>
      <c r="AP56" s="344">
        <v>26807</v>
      </c>
      <c r="AQ56" s="345">
        <v>1.8</v>
      </c>
      <c r="AR56" s="346">
        <v>-52.1</v>
      </c>
    </row>
    <row r="57" spans="1:44" ht="13.2"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571</v>
      </c>
      <c r="AL57" s="325"/>
      <c r="AM57" s="333">
        <v>9632861</v>
      </c>
      <c r="AN57" s="334">
        <v>52195</v>
      </c>
      <c r="AO57" s="335">
        <v>14.5</v>
      </c>
      <c r="AP57" s="336">
        <v>48105</v>
      </c>
      <c r="AQ57" s="337">
        <v>-7.8</v>
      </c>
      <c r="AR57" s="338">
        <v>22.3</v>
      </c>
    </row>
    <row r="58" spans="1:44" ht="13.2"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568</v>
      </c>
      <c r="AM58" s="341">
        <v>3903138</v>
      </c>
      <c r="AN58" s="342">
        <v>21149</v>
      </c>
      <c r="AO58" s="343">
        <v>-24.3</v>
      </c>
      <c r="AP58" s="344">
        <v>24072</v>
      </c>
      <c r="AQ58" s="345">
        <v>-10.199999999999999</v>
      </c>
      <c r="AR58" s="346">
        <v>-14.1</v>
      </c>
    </row>
    <row r="59" spans="1:44" ht="13.2"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572</v>
      </c>
      <c r="AL59" s="325"/>
      <c r="AM59" s="333">
        <v>8535608</v>
      </c>
      <c r="AN59" s="334">
        <v>46574</v>
      </c>
      <c r="AO59" s="335">
        <v>-10.8</v>
      </c>
      <c r="AP59" s="336">
        <v>47446</v>
      </c>
      <c r="AQ59" s="337">
        <v>-1.4</v>
      </c>
      <c r="AR59" s="338">
        <v>-9.4</v>
      </c>
    </row>
    <row r="60" spans="1:44" ht="13.2"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568</v>
      </c>
      <c r="AM60" s="341">
        <v>3240608</v>
      </c>
      <c r="AN60" s="342">
        <v>17682</v>
      </c>
      <c r="AO60" s="343">
        <v>-16.399999999999999</v>
      </c>
      <c r="AP60" s="344">
        <v>24371</v>
      </c>
      <c r="AQ60" s="345">
        <v>1.2</v>
      </c>
      <c r="AR60" s="346">
        <v>-17.600000000000001</v>
      </c>
    </row>
    <row r="61" spans="1:44" ht="13.2"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573</v>
      </c>
      <c r="AL61" s="347"/>
      <c r="AM61" s="348">
        <v>10471383</v>
      </c>
      <c r="AN61" s="349">
        <v>56297</v>
      </c>
      <c r="AO61" s="350">
        <v>-4.0999999999999996</v>
      </c>
      <c r="AP61" s="351">
        <v>49210</v>
      </c>
      <c r="AQ61" s="352">
        <v>1.1000000000000001</v>
      </c>
      <c r="AR61" s="338">
        <v>-5.2</v>
      </c>
    </row>
    <row r="62" spans="1:44" ht="13.2"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568</v>
      </c>
      <c r="AM62" s="341">
        <v>6062221</v>
      </c>
      <c r="AN62" s="342">
        <v>32525</v>
      </c>
      <c r="AO62" s="343">
        <v>-12.1</v>
      </c>
      <c r="AP62" s="344">
        <v>25119</v>
      </c>
      <c r="AQ62" s="345">
        <v>0.1</v>
      </c>
      <c r="AR62" s="346">
        <v>-12.2</v>
      </c>
    </row>
    <row r="63" spans="1:44" ht="13.2"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2"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2"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2"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2" hidden="1" x14ac:dyDescent="0.2">
      <c r="AK70" s="262"/>
      <c r="AL70" s="262"/>
      <c r="AM70" s="262"/>
      <c r="AN70" s="262"/>
      <c r="AO70" s="262"/>
      <c r="AP70" s="262"/>
      <c r="AQ70" s="262"/>
      <c r="AR70" s="262"/>
    </row>
    <row r="71" spans="1:46" ht="13.2" hidden="1" x14ac:dyDescent="0.2">
      <c r="AK71" s="262"/>
      <c r="AL71" s="262"/>
      <c r="AM71" s="262"/>
      <c r="AN71" s="262"/>
      <c r="AO71" s="262"/>
      <c r="AP71" s="262"/>
      <c r="AQ71" s="262"/>
      <c r="AR71" s="262"/>
    </row>
    <row r="72" spans="1:46" ht="13.2" hidden="1" x14ac:dyDescent="0.2">
      <c r="AK72" s="262"/>
      <c r="AL72" s="262"/>
      <c r="AM72" s="262"/>
      <c r="AN72" s="262"/>
      <c r="AO72" s="262"/>
      <c r="AP72" s="262"/>
      <c r="AQ72" s="262"/>
      <c r="AR72" s="262"/>
    </row>
    <row r="73" spans="1:46" ht="13.2" hidden="1" x14ac:dyDescent="0.2">
      <c r="AK73" s="262"/>
      <c r="AL73" s="262"/>
      <c r="AM73" s="262"/>
      <c r="AN73" s="262"/>
      <c r="AO73" s="262"/>
      <c r="AP73" s="262"/>
      <c r="AQ73" s="262"/>
      <c r="AR73" s="262"/>
    </row>
  </sheetData>
  <sheetProtection algorithmName="SHA-512" hashValue="9hfUzQdvgdPmmfkxjKnJsSo01d2CLpBsbNLAs0Y7kFe5bbCrjzVJORLfrn+kaAhvYz73n0aNGWtu34G4QUOBFQ==" saltValue="RozArOZ3qyn+uh7P3BQDG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abSelected="1" topLeftCell="A79" zoomScaleNormal="100" zoomScaleSheetLayoutView="55" workbookViewId="0">
      <selection activeCell="C107" sqref="C107"/>
    </sheetView>
  </sheetViews>
  <sheetFormatPr defaultColWidth="0" defaultRowHeight="13.5" customHeight="1" zeroHeight="1" x14ac:dyDescent="0.2"/>
  <cols>
    <col min="1" max="125" width="2.441406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2" x14ac:dyDescent="0.2">
      <c r="B2" s="259"/>
      <c r="DG2" s="259"/>
    </row>
    <row r="3" spans="2:125" ht="13.2"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2" x14ac:dyDescent="0.2"/>
    <row r="5" spans="2:125" ht="13.2" x14ac:dyDescent="0.2"/>
    <row r="6" spans="2:125" ht="13.2" x14ac:dyDescent="0.2"/>
    <row r="7" spans="2:125" ht="13.2" x14ac:dyDescent="0.2"/>
    <row r="8" spans="2:125" ht="13.2" x14ac:dyDescent="0.2"/>
    <row r="9" spans="2:125" ht="13.2" x14ac:dyDescent="0.2">
      <c r="DU9" s="259"/>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9"/>
    </row>
    <row r="18" spans="125:125" ht="13.2" x14ac:dyDescent="0.2"/>
    <row r="19" spans="125:125" ht="13.2" x14ac:dyDescent="0.2"/>
    <row r="20" spans="125:125" ht="13.2" x14ac:dyDescent="0.2">
      <c r="DU20" s="259"/>
    </row>
    <row r="21" spans="125:125" ht="13.2" x14ac:dyDescent="0.2">
      <c r="DU21" s="259"/>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9"/>
    </row>
    <row r="29" spans="125:125" ht="13.2" x14ac:dyDescent="0.2"/>
    <row r="30" spans="125:125" ht="13.2" x14ac:dyDescent="0.2"/>
    <row r="31" spans="125:125" ht="13.2" x14ac:dyDescent="0.2"/>
    <row r="32" spans="125:125" ht="13.2" x14ac:dyDescent="0.2"/>
    <row r="33" spans="2:125" ht="13.2" x14ac:dyDescent="0.2">
      <c r="B33" s="259"/>
      <c r="G33" s="259"/>
      <c r="I33" s="259"/>
    </row>
    <row r="34" spans="2:125" ht="13.2" x14ac:dyDescent="0.2">
      <c r="C34" s="259"/>
      <c r="P34" s="259"/>
      <c r="DE34" s="259"/>
      <c r="DH34" s="259"/>
    </row>
    <row r="35" spans="2:125" ht="13.2" x14ac:dyDescent="0.2">
      <c r="D35" s="259"/>
      <c r="E35" s="259"/>
      <c r="DG35" s="259"/>
      <c r="DJ35" s="259"/>
      <c r="DP35" s="259"/>
      <c r="DQ35" s="259"/>
      <c r="DR35" s="259"/>
      <c r="DS35" s="259"/>
      <c r="DT35" s="259"/>
      <c r="DU35" s="259"/>
    </row>
    <row r="36" spans="2:125" ht="13.2"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2" x14ac:dyDescent="0.2">
      <c r="DU37" s="259"/>
    </row>
    <row r="38" spans="2:125" ht="13.2" x14ac:dyDescent="0.2">
      <c r="DT38" s="259"/>
      <c r="DU38" s="259"/>
    </row>
    <row r="39" spans="2:125" ht="13.2" x14ac:dyDescent="0.2"/>
    <row r="40" spans="2:125" ht="13.2" x14ac:dyDescent="0.2">
      <c r="DH40" s="259"/>
    </row>
    <row r="41" spans="2:125" ht="13.2" x14ac:dyDescent="0.2">
      <c r="DE41" s="259"/>
    </row>
    <row r="42" spans="2:125" ht="13.2" x14ac:dyDescent="0.2">
      <c r="DG42" s="259"/>
      <c r="DJ42" s="259"/>
    </row>
    <row r="43" spans="2:125" ht="13.2"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2" x14ac:dyDescent="0.2">
      <c r="DU44" s="259"/>
    </row>
    <row r="45" spans="2:125" ht="13.2" x14ac:dyDescent="0.2"/>
    <row r="46" spans="2:125" ht="13.2" x14ac:dyDescent="0.2"/>
    <row r="47" spans="2:125" ht="13.2" x14ac:dyDescent="0.2"/>
    <row r="48" spans="2:125" ht="13.2" x14ac:dyDescent="0.2">
      <c r="DT48" s="259"/>
      <c r="DU48" s="259"/>
    </row>
    <row r="49" spans="120:125" ht="13.2" x14ac:dyDescent="0.2">
      <c r="DU49" s="259"/>
    </row>
    <row r="50" spans="120:125" ht="13.2" x14ac:dyDescent="0.2">
      <c r="DU50" s="259"/>
    </row>
    <row r="51" spans="120:125" ht="13.2" x14ac:dyDescent="0.2">
      <c r="DP51" s="259"/>
      <c r="DQ51" s="259"/>
      <c r="DR51" s="259"/>
      <c r="DS51" s="259"/>
      <c r="DT51" s="259"/>
      <c r="DU51" s="259"/>
    </row>
    <row r="52" spans="120:125" ht="13.2" x14ac:dyDescent="0.2"/>
    <row r="53" spans="120:125" ht="13.2" x14ac:dyDescent="0.2"/>
    <row r="54" spans="120:125" ht="13.2" x14ac:dyDescent="0.2">
      <c r="DU54" s="259"/>
    </row>
    <row r="55" spans="120:125" ht="13.2" x14ac:dyDescent="0.2"/>
    <row r="56" spans="120:125" ht="13.2" x14ac:dyDescent="0.2"/>
    <row r="57" spans="120:125" ht="13.2" x14ac:dyDescent="0.2"/>
    <row r="58" spans="120:125" ht="13.2" x14ac:dyDescent="0.2">
      <c r="DU58" s="259"/>
    </row>
    <row r="59" spans="120:125" ht="13.2" x14ac:dyDescent="0.2"/>
    <row r="60" spans="120:125" ht="13.2" x14ac:dyDescent="0.2"/>
    <row r="61" spans="120:125" ht="13.2" x14ac:dyDescent="0.2"/>
    <row r="62" spans="120:125" ht="13.2" x14ac:dyDescent="0.2"/>
    <row r="63" spans="120:125" ht="13.2" x14ac:dyDescent="0.2">
      <c r="DU63" s="259"/>
    </row>
    <row r="64" spans="120:125" ht="13.2" x14ac:dyDescent="0.2">
      <c r="DT64" s="259"/>
      <c r="DU64" s="259"/>
    </row>
    <row r="65" spans="123:125" ht="13.2" x14ac:dyDescent="0.2"/>
    <row r="66" spans="123:125" ht="13.2" x14ac:dyDescent="0.2"/>
    <row r="67" spans="123:125" ht="13.2" x14ac:dyDescent="0.2"/>
    <row r="68" spans="123:125" ht="13.2" x14ac:dyDescent="0.2"/>
    <row r="69" spans="123:125" ht="13.2" x14ac:dyDescent="0.2">
      <c r="DS69" s="259"/>
      <c r="DT69" s="259"/>
      <c r="DU69" s="259"/>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9"/>
    </row>
    <row r="83" spans="116:125" ht="13.2" x14ac:dyDescent="0.2">
      <c r="DM83" s="259"/>
      <c r="DN83" s="259"/>
      <c r="DO83" s="259"/>
      <c r="DP83" s="259"/>
      <c r="DQ83" s="259"/>
      <c r="DR83" s="259"/>
      <c r="DS83" s="259"/>
      <c r="DT83" s="259"/>
      <c r="DU83" s="259"/>
    </row>
    <row r="84" spans="116:125" ht="13.2" x14ac:dyDescent="0.2"/>
    <row r="85" spans="116:125" ht="13.2" x14ac:dyDescent="0.2"/>
    <row r="86" spans="116:125" ht="13.2" x14ac:dyDescent="0.2"/>
    <row r="87" spans="116:125" ht="13.2" x14ac:dyDescent="0.2"/>
    <row r="88" spans="116:125" ht="13.2" x14ac:dyDescent="0.2">
      <c r="DU88" s="259"/>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575</v>
      </c>
    </row>
    <row r="120" spans="125:125" ht="13.5" hidden="1" customHeight="1" x14ac:dyDescent="0.2"/>
    <row r="121" spans="125:125" ht="13.5" hidden="1" customHeight="1" x14ac:dyDescent="0.2">
      <c r="DU121" s="259"/>
    </row>
  </sheetData>
  <sheetProtection algorithmName="SHA-512" hashValue="jEEQdkPFcPMeygljETZH2AlG0lNiFDmPzC04aX52nAWQ0QggMzO8f562d+pTDVtcvVp0nS8c+r7MK0iaFybgOA==" saltValue="qsMOCHaLGrtauVCUEKbg/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76" zoomScaleNormal="100" zoomScaleSheetLayoutView="55" workbookViewId="0"/>
  </sheetViews>
  <sheetFormatPr defaultColWidth="0" defaultRowHeight="13.5" customHeight="1" zeroHeight="1" x14ac:dyDescent="0.2"/>
  <cols>
    <col min="1" max="125" width="2.441406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2" x14ac:dyDescent="0.2">
      <c r="B2" s="259"/>
      <c r="T2" s="259"/>
    </row>
    <row r="3" spans="1:125" ht="13.2"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9"/>
      <c r="G33" s="259"/>
      <c r="I33" s="259"/>
    </row>
    <row r="34" spans="2:125" ht="13.2" x14ac:dyDescent="0.2">
      <c r="C34" s="259"/>
      <c r="P34" s="259"/>
      <c r="R34" s="259"/>
      <c r="U34" s="259"/>
    </row>
    <row r="35" spans="2:125" ht="13.2"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2" x14ac:dyDescent="0.2">
      <c r="F36" s="259"/>
      <c r="H36" s="259"/>
      <c r="J36" s="259"/>
      <c r="K36" s="259"/>
      <c r="L36" s="259"/>
      <c r="M36" s="259"/>
      <c r="N36" s="259"/>
      <c r="O36" s="259"/>
      <c r="Q36" s="259"/>
      <c r="S36" s="259"/>
      <c r="V36" s="259"/>
    </row>
    <row r="37" spans="2:125" ht="13.2" x14ac:dyDescent="0.2"/>
    <row r="38" spans="2:125" ht="13.2" x14ac:dyDescent="0.2"/>
    <row r="39" spans="2:125" ht="13.2" x14ac:dyDescent="0.2"/>
    <row r="40" spans="2:125" ht="13.2" x14ac:dyDescent="0.2">
      <c r="U40" s="259"/>
    </row>
    <row r="41" spans="2:125" ht="13.2" x14ac:dyDescent="0.2">
      <c r="R41" s="259"/>
    </row>
    <row r="42" spans="2:125" ht="13.2"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2" x14ac:dyDescent="0.2">
      <c r="Q43" s="259"/>
      <c r="S43" s="259"/>
      <c r="V43" s="259"/>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576</v>
      </c>
    </row>
  </sheetData>
  <sheetProtection algorithmName="SHA-512" hashValue="+uCS5tSA8E4KF/p6Pk/Kh003UD3GALTTRcwoz5vvdTCg4cCIA2IB+kaoPDVf31vCA0QK+EipisirHdZOcfzm+g==" saltValue="MtqyjjhrfUROI3ZAXJsfb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C37"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577</v>
      </c>
      <c r="G46" s="8" t="s">
        <v>578</v>
      </c>
      <c r="H46" s="8" t="s">
        <v>579</v>
      </c>
      <c r="I46" s="8" t="s">
        <v>580</v>
      </c>
      <c r="J46" s="9" t="s">
        <v>581</v>
      </c>
    </row>
    <row r="47" spans="2:10" ht="57.75" customHeight="1" x14ac:dyDescent="0.2">
      <c r="B47" s="10"/>
      <c r="C47" s="1139" t="s">
        <v>3</v>
      </c>
      <c r="D47" s="1139"/>
      <c r="E47" s="1140"/>
      <c r="F47" s="11">
        <v>6.74</v>
      </c>
      <c r="G47" s="12">
        <v>7.45</v>
      </c>
      <c r="H47" s="12">
        <v>6.42</v>
      </c>
      <c r="I47" s="12">
        <v>6.66</v>
      </c>
      <c r="J47" s="13">
        <v>7.32</v>
      </c>
    </row>
    <row r="48" spans="2:10" ht="57.75" customHeight="1" x14ac:dyDescent="0.2">
      <c r="B48" s="14"/>
      <c r="C48" s="1141" t="s">
        <v>4</v>
      </c>
      <c r="D48" s="1141"/>
      <c r="E48" s="1142"/>
      <c r="F48" s="15">
        <v>4.32</v>
      </c>
      <c r="G48" s="16">
        <v>3.79</v>
      </c>
      <c r="H48" s="16">
        <v>4.16</v>
      </c>
      <c r="I48" s="16">
        <v>5.8</v>
      </c>
      <c r="J48" s="17">
        <v>5.24</v>
      </c>
    </row>
    <row r="49" spans="2:10" ht="57.75" customHeight="1" thickBot="1" x14ac:dyDescent="0.25">
      <c r="B49" s="18"/>
      <c r="C49" s="1143" t="s">
        <v>5</v>
      </c>
      <c r="D49" s="1143"/>
      <c r="E49" s="1144"/>
      <c r="F49" s="19">
        <v>0.38</v>
      </c>
      <c r="G49" s="20">
        <v>0.09</v>
      </c>
      <c r="H49" s="20" t="s">
        <v>582</v>
      </c>
      <c r="I49" s="20">
        <v>2.2599999999999998</v>
      </c>
      <c r="J49" s="21" t="s">
        <v>583</v>
      </c>
    </row>
    <row r="50" spans="2:10" ht="13.2" x14ac:dyDescent="0.2"/>
  </sheetData>
  <sheetProtection algorithmName="SHA-512" hashValue="4sujqYiOh8XEQieraFRje7bhDlyg+j0XVZXj2w2CGS8eI2uQM9wQZzNcQNGkXP55U74latmuJcHEoKE3TGeLDw==" saltValue="BP1M6sNAD/Ker4oV4KzQB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2024-03-14T03:39:45Z</dcterms:created>
  <dcterms:modified xsi:type="dcterms:W3CDTF">2024-03-18T02:47:55Z</dcterms:modified>
  <cp:category/>
</cp:coreProperties>
</file>